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huy\chi dao nam\2022-2023\bao cao dau nam gui bo gd\"/>
    </mc:Choice>
  </mc:AlternateContent>
  <bookViews>
    <workbookView xWindow="0" yWindow="0" windowWidth="20400" windowHeight="9045" activeTab="2"/>
  </bookViews>
  <sheets>
    <sheet name="Truong, Lop" sheetId="3" r:id="rId1"/>
    <sheet name="Tre" sheetId="4" r:id="rId2"/>
    <sheet name="Doi ngu" sheetId="5" r:id="rId3"/>
    <sheet name="p hoc" sheetId="6" r:id="rId4"/>
    <sheet name="Ngan sach" sheetId="7" r:id="rId5"/>
  </sheets>
  <calcPr calcId="162913"/>
  <extLs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</extLst>
</workbook>
</file>

<file path=xl/calcChain.xml><?xml version="1.0" encoding="utf-8"?>
<calcChain xmlns="http://schemas.openxmlformats.org/spreadsheetml/2006/main">
  <c r="K16" i="6" l="1"/>
  <c r="J16" i="6"/>
  <c r="J5" i="6"/>
  <c r="I5" i="6" s="1"/>
  <c r="E5" i="6" s="1"/>
  <c r="I16" i="6" l="1"/>
  <c r="E16" i="6" s="1"/>
  <c r="E77" i="5"/>
  <c r="F77" i="5"/>
  <c r="N77" i="5"/>
  <c r="E67" i="5"/>
  <c r="E68" i="5"/>
  <c r="E69" i="5"/>
  <c r="E70" i="5"/>
  <c r="E71" i="5"/>
  <c r="E60" i="5"/>
  <c r="E61" i="5"/>
  <c r="E62" i="5"/>
  <c r="E63" i="5"/>
  <c r="E64" i="5"/>
  <c r="E58" i="5"/>
  <c r="J75" i="5"/>
  <c r="E85" i="5"/>
  <c r="E86" i="5"/>
  <c r="J84" i="5"/>
  <c r="E84" i="5" s="1"/>
  <c r="J83" i="5"/>
  <c r="E83" i="5" s="1"/>
  <c r="J82" i="5"/>
  <c r="E82" i="5" s="1"/>
  <c r="J76" i="5"/>
  <c r="J58" i="5"/>
  <c r="E89" i="3" l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D6" i="6"/>
  <c r="D7" i="6" s="1"/>
  <c r="D9" i="6" s="1"/>
  <c r="D10" i="6" s="1"/>
  <c r="D11" i="6" s="1"/>
  <c r="D12" i="6" s="1"/>
  <c r="D13" i="6" s="1"/>
  <c r="D14" i="6" s="1"/>
  <c r="D16" i="6" s="1"/>
  <c r="D17" i="6" s="1"/>
  <c r="D18" i="6" s="1"/>
  <c r="D20" i="6" s="1"/>
  <c r="D21" i="6" s="1"/>
  <c r="D22" i="6" s="1"/>
  <c r="D23" i="6" s="1"/>
  <c r="D24" i="6" s="1"/>
  <c r="D25" i="6" s="1"/>
  <c r="D26" i="6" s="1"/>
  <c r="D7" i="5"/>
  <c r="D8" i="5" s="1"/>
  <c r="D10" i="5" s="1"/>
  <c r="D11" i="5" s="1"/>
  <c r="D12" i="5" s="1"/>
  <c r="D13" i="5" s="1"/>
  <c r="D14" i="5" s="1"/>
  <c r="D15" i="5" s="1"/>
  <c r="D16" i="5" s="1"/>
  <c r="D18" i="5" s="1"/>
  <c r="D19" i="5" s="1"/>
  <c r="D20" i="5" s="1"/>
  <c r="D21" i="5" s="1"/>
  <c r="D22" i="5" s="1"/>
  <c r="D23" i="5" s="1"/>
  <c r="D24" i="5" s="1"/>
  <c r="D25" i="5" s="1"/>
  <c r="D27" i="5" s="1"/>
  <c r="D28" i="5" s="1"/>
  <c r="D29" i="5" s="1"/>
  <c r="D30" i="5" s="1"/>
  <c r="D31" i="5" s="1"/>
  <c r="D32" i="5" s="1"/>
  <c r="D33" i="5" s="1"/>
  <c r="D35" i="5" s="1"/>
  <c r="D36" i="5" s="1"/>
  <c r="D38" i="5" s="1"/>
  <c r="D39" i="5" s="1"/>
  <c r="D40" i="5" s="1"/>
  <c r="D41" i="5" s="1"/>
  <c r="D42" i="5" s="1"/>
  <c r="D43" i="5" s="1"/>
  <c r="D44" i="5" s="1"/>
  <c r="D45" i="5" s="1"/>
  <c r="D47" i="5" s="1"/>
  <c r="D48" i="5" s="1"/>
  <c r="D49" i="5" s="1"/>
  <c r="D50" i="5" s="1"/>
  <c r="D51" i="5" s="1"/>
  <c r="D53" i="5" s="1"/>
  <c r="D54" i="5" s="1"/>
  <c r="D55" i="5" s="1"/>
  <c r="D56" i="5" s="1"/>
  <c r="D57" i="5" s="1"/>
  <c r="D58" i="5" s="1"/>
  <c r="D60" i="5" s="1"/>
  <c r="D61" i="5" s="1"/>
  <c r="D62" i="5" s="1"/>
  <c r="D63" i="5" s="1"/>
  <c r="D64" i="5" s="1"/>
  <c r="D65" i="5" s="1"/>
  <c r="D67" i="5" s="1"/>
  <c r="D68" i="5" s="1"/>
  <c r="D69" i="5" s="1"/>
  <c r="D70" i="5" s="1"/>
  <c r="D71" i="5" s="1"/>
  <c r="D72" i="5" s="1"/>
  <c r="D73" i="5" s="1"/>
  <c r="D75" i="5" s="1"/>
  <c r="D76" i="5" s="1"/>
  <c r="D77" i="5" s="1"/>
  <c r="D78" i="5" s="1"/>
  <c r="D79" i="5" s="1"/>
  <c r="D80" i="5" s="1"/>
  <c r="D82" i="5" s="1"/>
  <c r="D83" i="5" s="1"/>
  <c r="D84" i="5" s="1"/>
  <c r="D85" i="5" s="1"/>
  <c r="D86" i="5" s="1"/>
  <c r="D87" i="5" s="1"/>
  <c r="D27" i="4"/>
  <c r="D28" i="4" s="1"/>
  <c r="D29" i="4" s="1"/>
  <c r="D30" i="4" s="1"/>
  <c r="D31" i="4" s="1"/>
  <c r="D32" i="4" s="1"/>
  <c r="D33" i="4" s="1"/>
  <c r="D34" i="4" s="1"/>
  <c r="D35" i="4" s="1"/>
  <c r="D36" i="4" s="1"/>
  <c r="D38" i="4" s="1"/>
  <c r="D40" i="4" s="1"/>
  <c r="D41" i="4" s="1"/>
  <c r="D42" i="4" s="1"/>
  <c r="D43" i="4" s="1"/>
  <c r="D44" i="4" s="1"/>
  <c r="D46" i="4" s="1"/>
  <c r="D47" i="4" s="1"/>
  <c r="D48" i="4" s="1"/>
  <c r="D49" i="4" s="1"/>
  <c r="D51" i="4" s="1"/>
  <c r="D52" i="4" s="1"/>
  <c r="D53" i="4" s="1"/>
  <c r="D54" i="4" s="1"/>
  <c r="D17" i="4"/>
  <c r="D18" i="4" s="1"/>
  <c r="D20" i="4" s="1"/>
  <c r="D21" i="4" s="1"/>
  <c r="D22" i="4" s="1"/>
  <c r="D6" i="4"/>
  <c r="D8" i="4" s="1"/>
  <c r="D9" i="4" s="1"/>
  <c r="D11" i="4" s="1"/>
  <c r="D12" i="4" s="1"/>
  <c r="D13" i="4" s="1"/>
  <c r="E69" i="3"/>
  <c r="E70" i="3" s="1"/>
  <c r="E71" i="3" s="1"/>
  <c r="E73" i="3" s="1"/>
  <c r="E74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49" i="3"/>
  <c r="E50" i="3" s="1"/>
  <c r="E51" i="3" s="1"/>
  <c r="E52" i="3" s="1"/>
  <c r="E53" i="3" s="1"/>
  <c r="E54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28" i="3"/>
  <c r="E29" i="3" s="1"/>
  <c r="E30" i="3" s="1"/>
  <c r="E31" i="3" s="1"/>
  <c r="E32" i="3" s="1"/>
  <c r="E33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22" i="3"/>
  <c r="E23" i="3" s="1"/>
  <c r="E24" i="3" s="1"/>
  <c r="E25" i="3" s="1"/>
</calcChain>
</file>

<file path=xl/sharedStrings.xml><?xml version="1.0" encoding="utf-8"?>
<sst xmlns="http://schemas.openxmlformats.org/spreadsheetml/2006/main" count="818" uniqueCount="376">
  <si>
    <t>Biểu 01-MN-ĐN</t>
  </si>
  <si>
    <t>BÁO CÁO THỐNG KÊ GIÁO DỤC MẦM NON</t>
  </si>
  <si>
    <t>Đơn vị báo cáo:</t>
  </si>
  <si>
    <t xml:space="preserve">Ban hành theo Thông tư số 24/2018/TT-BGDĐT                             </t>
  </si>
  <si>
    <t>Kỳ đầu năm học: 2022-2023</t>
  </si>
  <si>
    <t>Sở Giáo dục và Đào tạo Điện Biên</t>
  </si>
  <si>
    <t xml:space="preserve">ngày 28/9/2018 của Bộ trưởng Bộ GD&amp;ĐT                             </t>
  </si>
  <si>
    <t>(Có đến 30 tháng 9 năm báo cáo)</t>
  </si>
  <si>
    <t>Đơn vị nhận báo cáo:</t>
  </si>
  <si>
    <t>Ngày nhận báo cáo:</t>
  </si>
  <si>
    <t>Ngày 30 tháng 10  năm báo cáo</t>
  </si>
  <si>
    <t>TT</t>
  </si>
  <si>
    <t>Chỉ tiêu</t>
  </si>
  <si>
    <t>Đơn vị tính</t>
  </si>
  <si>
    <t>Mã số</t>
  </si>
  <si>
    <t>Tổng số</t>
  </si>
  <si>
    <t>Công lập</t>
  </si>
  <si>
    <t>Tư thục</t>
  </si>
  <si>
    <t>Dân lập</t>
  </si>
  <si>
    <t>A</t>
  </si>
  <si>
    <t>B</t>
  </si>
  <si>
    <t>C</t>
  </si>
  <si>
    <t>I</t>
  </si>
  <si>
    <t>Trường</t>
  </si>
  <si>
    <t>1.</t>
  </si>
  <si>
    <t>Tổng số trường</t>
  </si>
  <si>
    <t>trường</t>
  </si>
  <si>
    <t>01</t>
  </si>
  <si>
    <t>1.1.</t>
  </si>
  <si>
    <t>Nhà trẻ</t>
  </si>
  <si>
    <t>02</t>
  </si>
  <si>
    <t xml:space="preserve">  Chia ra theo vùng: </t>
  </si>
  <si>
    <t xml:space="preserve">  - Trung du, đồng bằng, thành phố</t>
  </si>
  <si>
    <t>03</t>
  </si>
  <si>
    <t xml:space="preserve"> + Trường có dưới 9 nhóm trẻ</t>
  </si>
  <si>
    <t>04</t>
  </si>
  <si>
    <t xml:space="preserve"> + Trường có 9 nhóm trẻ trở lên</t>
  </si>
  <si>
    <t>05</t>
  </si>
  <si>
    <t xml:space="preserve">  - Miền núi vùng sâu, hải đảo</t>
  </si>
  <si>
    <t>06</t>
  </si>
  <si>
    <t xml:space="preserve"> + Trường có dưới 6 nhóm trẻ</t>
  </si>
  <si>
    <t>07</t>
  </si>
  <si>
    <t xml:space="preserve"> + Trường có 6 nhóm trẻ trở lên</t>
  </si>
  <si>
    <t>08</t>
  </si>
  <si>
    <t>Trong đó:</t>
  </si>
  <si>
    <t xml:space="preserve">  - Trường có từ 5 điểm trường trở lên</t>
  </si>
  <si>
    <t>09</t>
  </si>
  <si>
    <t xml:space="preserve">  - Trường có sử dụng máy vi tính phục vụ quản lý và giáo dục trẻ</t>
  </si>
  <si>
    <t xml:space="preserve">  - Trường được kết nối internet</t>
  </si>
  <si>
    <t xml:space="preserve">  - Trường có điện (lưới)</t>
  </si>
  <si>
    <t xml:space="preserve">  - Trường có nguồn nước sạch </t>
  </si>
  <si>
    <t xml:space="preserve"> -  Trường có công trình vệ sinh </t>
  </si>
  <si>
    <t>1.2.</t>
  </si>
  <si>
    <t>Trường mẫu giáo</t>
  </si>
  <si>
    <t xml:space="preserve"> + Trường có 9 nhóm trẻ trở lên </t>
  </si>
  <si>
    <t xml:space="preserve">  - Trường đạt chuẩn quốc gia mức độ 1 </t>
  </si>
  <si>
    <t xml:space="preserve">  - Trường đạt chuẩn quốc gia mức độ 2	</t>
  </si>
  <si>
    <t xml:space="preserve">  - Trường có từ 5 điểm trường trở lên		</t>
  </si>
  <si>
    <t xml:space="preserve">  - Trường có sử dụng máy vi tính phục vụ quản lý và giáo dục trẻ	</t>
  </si>
  <si>
    <t xml:space="preserve"> - Trường được kết nối internet	</t>
  </si>
  <si>
    <t xml:space="preserve"> - Trường có điện (lưới)	</t>
  </si>
  <si>
    <t xml:space="preserve">  - Trường có nguồn nước sạch</t>
  </si>
  <si>
    <t xml:space="preserve">  - Trường có nước uống	</t>
  </si>
  <si>
    <t xml:space="preserve">  - Trường có công trình vệ sinh riêng rẽ cho từng giới tính	</t>
  </si>
  <si>
    <t xml:space="preserve">  - Trường có chỗ rửa tay thuận tiện (bao gồm nước và xà phòng)	</t>
  </si>
  <si>
    <t xml:space="preserve"> - Trường có chương trình giáo dục cơ bản về giới tính, phòng chống bạo lực, xâm hại	</t>
  </si>
  <si>
    <t xml:space="preserve"> - Trường có kế hoạch giáo dục phòng, chống thiên tai và ứng phó biến đổi khí hậu	</t>
  </si>
  <si>
    <t>1.3</t>
  </si>
  <si>
    <t>Trường mầm non</t>
  </si>
  <si>
    <t xml:space="preserve"> + Trường có 6 nhóm trẻ trở lên </t>
  </si>
  <si>
    <t xml:space="preserve">  - Trường đạt chuẩn quốc gia mức độ 2</t>
  </si>
  <si>
    <t>- Trường có sử dụng máy vi tính phục vụ quản lý và giáo dục trẻ</t>
  </si>
  <si>
    <t xml:space="preserve">  - Trường có nước uống</t>
  </si>
  <si>
    <t xml:space="preserve"> - Trường có công trình vệ sinh riêng rẽ cho từng giới tính	</t>
  </si>
  <si>
    <t xml:space="preserve"> - Trường có chỗ rửa tay thuận tiện (bao gồm nước và xà phòng)	</t>
  </si>
  <si>
    <t>1.4</t>
  </si>
  <si>
    <t>Nhóm trẻ độc lập</t>
  </si>
  <si>
    <t>cơ sở</t>
  </si>
  <si>
    <t>1.5</t>
  </si>
  <si>
    <t>Lớp mẫu giáo độc lập</t>
  </si>
  <si>
    <t>1.6</t>
  </si>
  <si>
    <t>Nhóm trẻ, lớp mẫu giáo độc lập</t>
  </si>
  <si>
    <t>1.7</t>
  </si>
  <si>
    <t>Số điểm trường</t>
  </si>
  <si>
    <t>điểm</t>
  </si>
  <si>
    <t>II</t>
  </si>
  <si>
    <t>Nhóm, lớp</t>
  </si>
  <si>
    <t>2.</t>
  </si>
  <si>
    <t>Tổng số Nhóm/lớp</t>
  </si>
  <si>
    <t>nhóm/lớp</t>
  </si>
  <si>
    <t>2.1</t>
  </si>
  <si>
    <t>Nhóm trẻ</t>
  </si>
  <si>
    <t>nhóm</t>
  </si>
  <si>
    <t xml:space="preserve">  Nhóm trẻ học 2 buổi/ngày</t>
  </si>
  <si>
    <t xml:space="preserve">  Nhóm bán trú (được tổ chức ăn trưa)</t>
  </si>
  <si>
    <t xml:space="preserve">  Nhóm trẻ có 01 trẻ khuyết tật học hòa nhập</t>
  </si>
  <si>
    <t xml:space="preserve">  Nhóm trẻ có 02 trẻ khuyết tật học hòa nhập</t>
  </si>
  <si>
    <t xml:space="preserve">  Nhóm trẻ từ 3 tháng đến 12 tháng tuổi có dưới 15 trẻ</t>
  </si>
  <si>
    <t xml:space="preserve">  Nhóm trẻ từ 3 tháng đến 12 tháng tuổi có từ 15 trẻ trở lên </t>
  </si>
  <si>
    <t xml:space="preserve">  Nhóm trẻ từ 13 tháng đến 24 tháng tuổi có dưới 20 trẻ</t>
  </si>
  <si>
    <t xml:space="preserve">  Nhóm trẻ từ 13 tháng đến 24 tháng tuổi có từ 20 trẻ trở lên</t>
  </si>
  <si>
    <t xml:space="preserve">  Nhóm trẻ từ 25 tháng đến 36 tháng tuổi có dưới 25 trẻ</t>
  </si>
  <si>
    <t xml:space="preserve">  Nhóm trẻ từ 25 tháng đến 36 tháng tuổi có từ 25 trẻ trở lên</t>
  </si>
  <si>
    <t xml:space="preserve"> Nhóm trẻ ghép 2 độ tuổi</t>
  </si>
  <si>
    <t xml:space="preserve"> Nhóm trẻ ghép 3 độ tuổi</t>
  </si>
  <si>
    <t xml:space="preserve">  Nhóm trẻ trong các cơ sở độc lập	</t>
  </si>
  <si>
    <t>2.2.</t>
  </si>
  <si>
    <t>Lớp mẫu giáo</t>
  </si>
  <si>
    <t>lớp</t>
  </si>
  <si>
    <t xml:space="preserve">  Lớp mẫu giáo 5 tuổi</t>
  </si>
  <si>
    <t xml:space="preserve">  Lớp mẫu giáo học 2 buổi/ngày</t>
  </si>
  <si>
    <t xml:space="preserve">  Lớp bán trú (được tổ chức ăn trưa)</t>
  </si>
  <si>
    <t xml:space="preserve">  Lóp mẫu giáo có 01 trẻ khuyết tật học hòa nhập</t>
  </si>
  <si>
    <t xml:space="preserve">  Lóp mẫu giáo có 02 trẻ khuyết tật học hòa nhập</t>
  </si>
  <si>
    <t xml:space="preserve">  Lớp mẫu giáo 3 tuổi đến 4 tuổi có dưới 25 trẻ</t>
  </si>
  <si>
    <t xml:space="preserve">  Lớp mẫu giáo 3 tuổi đến 4 tuổi có từ 25 trẻ trở lên</t>
  </si>
  <si>
    <t xml:space="preserve">  Lớp mẫu giáo 4 tuổi đến 5 tuổi có dưới 30 trẻ</t>
  </si>
  <si>
    <t xml:space="preserve">  Lớp mẫu giáo 4 tuổi đến 5 tuổi có từ 30 trẻ trở lên</t>
  </si>
  <si>
    <t xml:space="preserve">  Lớp mẫu giáo 5 tuổi đến 6 tuổi có dưới 35 trẻ</t>
  </si>
  <si>
    <t xml:space="preserve">  Lớp mẫu giáo 5 tuổi đến 6 tuổi có từ 35 trẻ trở lên</t>
  </si>
  <si>
    <t xml:space="preserve">  Lớp mẫu giáo ghép 2 độ tuổi</t>
  </si>
  <si>
    <t xml:space="preserve">  Lớp mẫu giáo ghép 3 độ tuổi</t>
  </si>
  <si>
    <t xml:space="preserve">  Lớp mẫu giáo trong các cơ sở độc lập	</t>
  </si>
  <si>
    <t xml:space="preserve">III. </t>
  </si>
  <si>
    <t>Trẻ em</t>
  </si>
  <si>
    <t>Đơn vị
 tính</t>
  </si>
  <si>
    <t>Nữ</t>
  </si>
  <si>
    <t>Tổng</t>
  </si>
  <si>
    <t xml:space="preserve">3.1. </t>
  </si>
  <si>
    <t>Quy mô trẻ</t>
  </si>
  <si>
    <t>người</t>
  </si>
  <si>
    <t>3.1.1.</t>
  </si>
  <si>
    <t xml:space="preserve">Trẻ em nhà trẻ </t>
  </si>
  <si>
    <t xml:space="preserve"> Chia ra theo vùng: </t>
  </si>
  <si>
    <t xml:space="preserve">  - Miền núi, vùng sâu, hải đảo</t>
  </si>
  <si>
    <t>Trong đó</t>
  </si>
  <si>
    <t xml:space="preserve"> - Học 2 buổi/ngày</t>
  </si>
  <si>
    <t xml:space="preserve"> - Bán trú (có tổ chức ăn trưa)</t>
  </si>
  <si>
    <t xml:space="preserve"> - Khuyết tật học hòa nhập</t>
  </si>
  <si>
    <t xml:space="preserve"> - Học trong nhóm trẻ độc lập	</t>
  </si>
  <si>
    <t xml:space="preserve">3.1.2. </t>
  </si>
  <si>
    <t>Trẻ em mẫu giáo</t>
  </si>
  <si>
    <t xml:space="preserve"> - Học trong lớp mẫu giáo độc lập	</t>
  </si>
  <si>
    <t xml:space="preserve"> - Trẻ học lớp mẫu giáo 5 tuổi</t>
  </si>
  <si>
    <t xml:space="preserve">3.2. </t>
  </si>
  <si>
    <t>Quy mô trẻ chia theo độ tuổi</t>
  </si>
  <si>
    <t xml:space="preserve">3.2.1. </t>
  </si>
  <si>
    <t xml:space="preserve"> - Trẻ từ 3 đến 12 tháng</t>
  </si>
  <si>
    <t xml:space="preserve"> - Trẻ từ 13 đến 24 tháng </t>
  </si>
  <si>
    <t xml:space="preserve"> - Trẻ từ 25 đến 36 tháng</t>
  </si>
  <si>
    <t xml:space="preserve"> - Trẻ trên 36 tháng</t>
  </si>
  <si>
    <t xml:space="preserve">3.2.2. </t>
  </si>
  <si>
    <t xml:space="preserve"> - Trẻ dưới 3 tuổi</t>
  </si>
  <si>
    <t xml:space="preserve"> - Trẻ từ 3 đến 4 tuổi</t>
  </si>
  <si>
    <t xml:space="preserve"> - Trẻ từ 4 đến 5 tuổi</t>
  </si>
  <si>
    <t xml:space="preserve"> - Trẻ từ 5 đến 6 tuổi</t>
  </si>
  <si>
    <t xml:space="preserve"> - Trẻ trên 6 tuổi</t>
  </si>
  <si>
    <t xml:space="preserve">3.3. </t>
  </si>
  <si>
    <t xml:space="preserve"> Tình trạng dinh dưỡng trẻ em</t>
  </si>
  <si>
    <t>3.3.1.</t>
  </si>
  <si>
    <t xml:space="preserve"> Trẻ em nhà trẻ được kiểm tra sức khỏe và đánh giá tình trạng dinh dưỡng</t>
  </si>
  <si>
    <t xml:space="preserve">Trong đó: </t>
  </si>
  <si>
    <t xml:space="preserve"> - Trẻ suy dinh dưỡng thể nhẹ cân</t>
  </si>
  <si>
    <t xml:space="preserve"> - Trẻ suy dinh dưỡng thể thấp còi</t>
  </si>
  <si>
    <t xml:space="preserve"> - Trẻ suy dinh dưỡng thể còi cọc</t>
  </si>
  <si>
    <t xml:space="preserve"> - Trẻ thừa cân, béo phì</t>
  </si>
  <si>
    <t xml:space="preserve">3.3.2. </t>
  </si>
  <si>
    <t>Trẻ em mẫu giáo được kiểm tra sức khỏe và đánh giá tình trạng dinh dưỡng</t>
  </si>
  <si>
    <t>3.4.</t>
  </si>
  <si>
    <t xml:space="preserve"> Trẻ em thuộc đối tượng chính sách</t>
  </si>
  <si>
    <t>Trẻ em mẫu giáo được miễn học phí</t>
  </si>
  <si>
    <t>Trẻ em mẫu giáo được giảm học phí</t>
  </si>
  <si>
    <t>Trẻ em mẫu giáo hỗ  trợ chi phí học tập</t>
  </si>
  <si>
    <t xml:space="preserve">  Trẻ em dân tộc thiểu số rất ít người được hỗ trợ học tập	</t>
  </si>
  <si>
    <t xml:space="preserve">  Trẻ em mẫu giáo được hỗ trợ ăn trưa	</t>
  </si>
  <si>
    <t xml:space="preserve">  Trẻ em học lớp mẫu giáo 5 tuổi được miễn học phí	</t>
  </si>
  <si>
    <t>IV.</t>
  </si>
  <si>
    <t xml:space="preserve"> Cán bộ quản lý, giáo viên và nhân viên </t>
  </si>
  <si>
    <t xml:space="preserve">Nữ </t>
  </si>
  <si>
    <t>Phân loại</t>
  </si>
  <si>
    <t>Viên chức</t>
  </si>
  <si>
    <t>Hợp đồng lao động</t>
  </si>
  <si>
    <t>HĐLV không xác định thời hạn</t>
  </si>
  <si>
    <t>HĐLV xác định thời hạn</t>
  </si>
  <si>
    <t xml:space="preserve">4.1. </t>
  </si>
  <si>
    <t xml:space="preserve">Cán bộ quản lý </t>
  </si>
  <si>
    <t>4.1.1</t>
  </si>
  <si>
    <t>Cán bộ quản lý nhà trẻ</t>
  </si>
  <si>
    <t>4.1.1.1</t>
  </si>
  <si>
    <t>Hiệu trưởng</t>
  </si>
  <si>
    <t>Chia theo trình độ đào tạo</t>
  </si>
  <si>
    <t xml:space="preserve">  - Trung cấp sư phạm</t>
  </si>
  <si>
    <t xml:space="preserve">  - Cao đẳng sư phạm</t>
  </si>
  <si>
    <t xml:space="preserve">  - Đại học sư phạm</t>
  </si>
  <si>
    <t xml:space="preserve">  - Thạc sĩ</t>
  </si>
  <si>
    <t xml:space="preserve">  - Tiến sĩ , TSKH</t>
  </si>
  <si>
    <t xml:space="preserve">  - Khác</t>
  </si>
  <si>
    <t xml:space="preserve">4.1.1.2. </t>
  </si>
  <si>
    <t>Phó hiệu trưởng</t>
  </si>
  <si>
    <t xml:space="preserve">4.1.2. </t>
  </si>
  <si>
    <t>Cán bộ quản lý mẫu giáo, mầm non</t>
  </si>
  <si>
    <t xml:space="preserve">4.1.2.1 </t>
  </si>
  <si>
    <t xml:space="preserve">4.1.2.2. </t>
  </si>
  <si>
    <t xml:space="preserve"> Chia theo vùng: </t>
  </si>
  <si>
    <t xml:space="preserve">  - Trung du, đồng bằng, TP</t>
  </si>
  <si>
    <t>4.2</t>
  </si>
  <si>
    <t>Nhân viên</t>
  </si>
  <si>
    <t>4.2.1.</t>
  </si>
  <si>
    <t xml:space="preserve"> Nhân viên nhà trẻ</t>
  </si>
  <si>
    <t>Chia ra</t>
  </si>
  <si>
    <t xml:space="preserve">  - Kế toán, văn thư</t>
  </si>
  <si>
    <t xml:space="preserve">  - Y tế, thủ quỹ</t>
  </si>
  <si>
    <t xml:space="preserve">  - Nấu ăn</t>
  </si>
  <si>
    <t xml:space="preserve">  - Bảo vệ</t>
  </si>
  <si>
    <t xml:space="preserve">4.2.2. </t>
  </si>
  <si>
    <t>Nhân viên mẫu giáo, mầm non</t>
  </si>
  <si>
    <t xml:space="preserve">4.3 </t>
  </si>
  <si>
    <t xml:space="preserve">Giáo viên </t>
  </si>
  <si>
    <t xml:space="preserve">4.3.1. </t>
  </si>
  <si>
    <t>Giáo viên nhà trẻ</t>
  </si>
  <si>
    <t xml:space="preserve">  + Trung cấp sư phạm</t>
  </si>
  <si>
    <t xml:space="preserve">  + Cao đẳng sư phạm</t>
  </si>
  <si>
    <t xml:space="preserve">  + Đại học sư phạm</t>
  </si>
  <si>
    <t xml:space="preserve">  + Thạc sĩ</t>
  </si>
  <si>
    <t xml:space="preserve">  + Tiến sĩ , TSKH</t>
  </si>
  <si>
    <t xml:space="preserve">  - Chưa qua đào tạo </t>
  </si>
  <si>
    <t>Chia theo độ tuổi</t>
  </si>
  <si>
    <t xml:space="preserve">  + Từ 20 -29 tuổi</t>
  </si>
  <si>
    <t xml:space="preserve">  + Từ 30 - 39 tuổi</t>
  </si>
  <si>
    <t xml:space="preserve">  + Từ 40 - 49 tuổi</t>
  </si>
  <si>
    <t xml:space="preserve">  + Từ 50 - 54 tuổi</t>
  </si>
  <si>
    <t xml:space="preserve">  + Từ 55 - 59 tuổi</t>
  </si>
  <si>
    <t xml:space="preserve">  + 60 tuổi </t>
  </si>
  <si>
    <t>4.3.2.</t>
  </si>
  <si>
    <t>Giáo viên mẫu giáo</t>
  </si>
  <si>
    <t>V.</t>
  </si>
  <si>
    <t xml:space="preserve"> Phòng học</t>
  </si>
  <si>
    <t>Đơn vị 
tính</t>
  </si>
  <si>
    <t>Bán 
kiên cố</t>
  </si>
  <si>
    <t>Tạm</t>
  </si>
  <si>
    <t>5.1.</t>
  </si>
  <si>
    <t xml:space="preserve">Nhà trẻ </t>
  </si>
  <si>
    <t xml:space="preserve">5.1.1. </t>
  </si>
  <si>
    <t>Phòng học (nuôi,dạy, chăm sóc trẻ)</t>
  </si>
  <si>
    <t>phòng</t>
  </si>
  <si>
    <t>5.1.2.</t>
  </si>
  <si>
    <t>Phòng học nhờ, mượn</t>
  </si>
  <si>
    <t>5.1.3.</t>
  </si>
  <si>
    <t xml:space="preserve"> Phòng phục vụ học tập</t>
  </si>
  <si>
    <t>- Phòng giáo dục thể chất</t>
  </si>
  <si>
    <t>- Phòng giáo dục nghệ thuật</t>
  </si>
  <si>
    <t>- Phòng đa chức năng</t>
  </si>
  <si>
    <t>5.1.4.</t>
  </si>
  <si>
    <t>Phòng khác</t>
  </si>
  <si>
    <t xml:space="preserve"> - Nhà bếp</t>
  </si>
  <si>
    <t xml:space="preserve"> - Phòng y tế</t>
  </si>
  <si>
    <t>5.2.</t>
  </si>
  <si>
    <t xml:space="preserve"> Mẫu giáo</t>
  </si>
  <si>
    <t xml:space="preserve">5.2.1. </t>
  </si>
  <si>
    <t xml:space="preserve">Phòng học </t>
  </si>
  <si>
    <t>5.2.2.</t>
  </si>
  <si>
    <t>5.2.3.</t>
  </si>
  <si>
    <t>- Phòng hỗ trợ giáo dục hòa nhập</t>
  </si>
  <si>
    <t>5.2.4.</t>
  </si>
  <si>
    <t>Quyết toán chi NSNN
(năm tài chính n-1)</t>
  </si>
  <si>
    <t>Chi NSNN (năm tài chính n)</t>
  </si>
  <si>
    <t>Dự toán</t>
  </si>
  <si>
    <t xml:space="preserve">Ước thực hiện </t>
  </si>
  <si>
    <t xml:space="preserve">Chi thường xuyên </t>
  </si>
  <si>
    <t>triệu đồng</t>
  </si>
  <si>
    <t>733.054,04</t>
  </si>
  <si>
    <t>774.369,13</t>
  </si>
  <si>
    <t>757.572,13</t>
  </si>
  <si>
    <t xml:space="preserve"> Giáo dục Mầm non </t>
  </si>
  <si>
    <t>728.543,91</t>
  </si>
  <si>
    <t>771.037,89</t>
  </si>
  <si>
    <t>754.073,89</t>
  </si>
  <si>
    <t>1.1</t>
  </si>
  <si>
    <t>Chia theo nguồn:</t>
  </si>
  <si>
    <t>1.1.1</t>
  </si>
  <si>
    <t>Nguồn NSNN</t>
  </si>
  <si>
    <t>712.653,46</t>
  </si>
  <si>
    <t>754.779,11</t>
  </si>
  <si>
    <t>743.905,66</t>
  </si>
  <si>
    <t>1.1.2</t>
  </si>
  <si>
    <t>Nguồn phí, lệ phí để lại</t>
  </si>
  <si>
    <t>12.562,58</t>
  </si>
  <si>
    <t>13.112,43</t>
  </si>
  <si>
    <t>8.401,39</t>
  </si>
  <si>
    <t>1.1.3</t>
  </si>
  <si>
    <t>Nguồn khác</t>
  </si>
  <si>
    <t>3.327,87</t>
  </si>
  <si>
    <t>3.146,35</t>
  </si>
  <si>
    <t>1.766,84</t>
  </si>
  <si>
    <t>1.2</t>
  </si>
  <si>
    <t xml:space="preserve">Chia theo nhóm chi: </t>
  </si>
  <si>
    <t>1.2.1</t>
  </si>
  <si>
    <t>Chi thanh toán cá nhân</t>
  </si>
  <si>
    <t>547.426,49</t>
  </si>
  <si>
    <t>580.761,97</t>
  </si>
  <si>
    <t>561.719,65</t>
  </si>
  <si>
    <t>1.2.2</t>
  </si>
  <si>
    <t>Chi hàng hóa dịch vụ</t>
  </si>
  <si>
    <t>18.801,71</t>
  </si>
  <si>
    <t>17.433,25</t>
  </si>
  <si>
    <t>17.202,31</t>
  </si>
  <si>
    <t>1.2.3</t>
  </si>
  <si>
    <t>Chi hỗ trợ và bổ sung</t>
  </si>
  <si>
    <t>12.310,50</t>
  </si>
  <si>
    <t>18.550,49</t>
  </si>
  <si>
    <t>19.567,59</t>
  </si>
  <si>
    <t>1.2.4</t>
  </si>
  <si>
    <t>Các khoản chi khác</t>
  </si>
  <si>
    <t>150.005,21</t>
  </si>
  <si>
    <t>154.292,18</t>
  </si>
  <si>
    <t>155.584,34</t>
  </si>
  <si>
    <t xml:space="preserve"> Đào tạo khác trong nước</t>
  </si>
  <si>
    <t>10</t>
  </si>
  <si>
    <t>8.862,13</t>
  </si>
  <si>
    <t>7.346,13</t>
  </si>
  <si>
    <t>7.513,13</t>
  </si>
  <si>
    <t>6.1</t>
  </si>
  <si>
    <t>6.1.1</t>
  </si>
  <si>
    <t>11</t>
  </si>
  <si>
    <t>6.1.2</t>
  </si>
  <si>
    <t>12</t>
  </si>
  <si>
    <t>6.1.3</t>
  </si>
  <si>
    <t>13</t>
  </si>
  <si>
    <t>6.2</t>
  </si>
  <si>
    <t>6.2.1</t>
  </si>
  <si>
    <t>14</t>
  </si>
  <si>
    <t>8.132,01</t>
  </si>
  <si>
    <t>7.131,13</t>
  </si>
  <si>
    <t>7.298,13</t>
  </si>
  <si>
    <t>6.2.2</t>
  </si>
  <si>
    <t>15</t>
  </si>
  <si>
    <t>56,00</t>
  </si>
  <si>
    <t>65,00</t>
  </si>
  <si>
    <t>6.2.3</t>
  </si>
  <si>
    <t>16</t>
  </si>
  <si>
    <t>6.2.4</t>
  </si>
  <si>
    <t>17</t>
  </si>
  <si>
    <t>674,12</t>
  </si>
  <si>
    <t>150,00</t>
  </si>
  <si>
    <t xml:space="preserve"> Đào tạo lại, bồi dưỡng nghiệp vụ cho cán bộ, công chức, viên chức</t>
  </si>
  <si>
    <t>18</t>
  </si>
  <si>
    <t>15,00</t>
  </si>
  <si>
    <t>150,11</t>
  </si>
  <si>
    <t>7.1</t>
  </si>
  <si>
    <t>130,11</t>
  </si>
  <si>
    <t>7.1.1</t>
  </si>
  <si>
    <t>19</t>
  </si>
  <si>
    <t>7.1.2</t>
  </si>
  <si>
    <t>20</t>
  </si>
  <si>
    <t>7.1.3</t>
  </si>
  <si>
    <t>21</t>
  </si>
  <si>
    <t>7.2</t>
  </si>
  <si>
    <t>7.2.1</t>
  </si>
  <si>
    <t>22</t>
  </si>
  <si>
    <t>19,12</t>
  </si>
  <si>
    <t>7.2.2</t>
  </si>
  <si>
    <t>23</t>
  </si>
  <si>
    <t>6,36</t>
  </si>
  <si>
    <t>7.2.3</t>
  </si>
  <si>
    <t>24</t>
  </si>
  <si>
    <t>7.2.4</t>
  </si>
  <si>
    <t>25</t>
  </si>
  <si>
    <t>104,63</t>
  </si>
  <si>
    <t>Dân tộc
thiểu số</t>
  </si>
  <si>
    <t>Dân tộc
 thiểu số</t>
  </si>
  <si>
    <t>Dân tộc 
thiểu số</t>
  </si>
  <si>
    <t>Tổng
 số</t>
  </si>
  <si>
    <t xml:space="preserve">Kiên
 cố </t>
  </si>
  <si>
    <t>Tổng 
số</t>
  </si>
  <si>
    <t xml:space="preserve">Kiên 
cố </t>
  </si>
  <si>
    <t>Bộ Giáo dục Và Đào tạo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</si>
</sst>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i/>
      <sz val="11"/>
      <name val="Times New Roman"/>
      <family val="1"/>
      <charset val="163"/>
    </font>
    <font>
      <b/>
      <sz val="11"/>
      <name val="Times New Roman"/>
      <family val="1"/>
      <charset val="163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name val="Times New Roman"/>
      <family val="1"/>
      <charset val="163"/>
    </font>
    <font>
      <sz val="10"/>
      <name val="Times New Roman"/>
      <family val="1"/>
      <charset val="163"/>
    </font>
    <font>
      <sz val="10"/>
      <color rgb="FFFF0000"/>
      <name val="Times New Roman"/>
      <family val="1"/>
      <charset val="163"/>
    </font>
    <font>
      <sz val="10"/>
      <color theme="1"/>
      <name val="Times New Roman"/>
      <family val="1"/>
      <charset val="163"/>
    </font>
    <font>
      <sz val="11"/>
      <color rgb="FFFF000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</cellStyleXfs>
  <cellXfs count="163">
    <xf numFmtId="0" fontId="0" fillId="0" borderId="0" xfId="0"/>
    <xf numFmtId="3" fontId="0" fillId="0" borderId="0" xfId="0" applyNumberFormat="1"/>
    <xf numFmtId="0" fontId="11" fillId="0" borderId="3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0" xfId="0" applyNumberFormat="1" applyFont="1" applyFill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vertical="center"/>
    </xf>
    <xf numFmtId="49" fontId="11" fillId="0" borderId="4" xfId="1" applyNumberFormat="1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 wrapText="1"/>
    </xf>
    <xf numFmtId="0" fontId="11" fillId="0" borderId="19" xfId="1" applyFont="1" applyFill="1" applyBorder="1" applyAlignment="1">
      <alignment vertical="center" wrapText="1"/>
    </xf>
    <xf numFmtId="0" fontId="11" fillId="0" borderId="19" xfId="1" applyFont="1" applyFill="1" applyBorder="1" applyAlignment="1">
      <alignment vertical="center"/>
    </xf>
    <xf numFmtId="49" fontId="11" fillId="0" borderId="19" xfId="1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3" fontId="10" fillId="0" borderId="1" xfId="0" applyNumberFormat="1" applyFont="1" applyFill="1" applyBorder="1" applyAlignment="1" applyProtection="1">
      <alignment horizontal="right" wrapText="1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3" fontId="11" fillId="0" borderId="1" xfId="0" applyNumberFormat="1" applyFont="1" applyFill="1" applyBorder="1" applyAlignment="1" applyProtection="1">
      <alignment horizontal="right" wrapText="1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0" fontId="0" fillId="0" borderId="0" xfId="0" applyNumberFormat="1" applyFill="1" applyAlignment="1" applyProtection="1"/>
    <xf numFmtId="0" fontId="3" fillId="0" borderId="0" xfId="0" applyNumberFormat="1" applyFont="1" applyFill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wrapText="1"/>
    </xf>
    <xf numFmtId="0" fontId="6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left" vertical="center"/>
    </xf>
    <xf numFmtId="0" fontId="3" fillId="0" borderId="10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NumberFormat="1" applyFont="1" applyFill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right" wrapText="1"/>
    </xf>
    <xf numFmtId="0" fontId="8" fillId="0" borderId="2" xfId="0" applyNumberFormat="1" applyFont="1" applyFill="1" applyBorder="1" applyAlignment="1" applyProtection="1">
      <alignment horizontal="left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left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left" vertical="center"/>
    </xf>
    <xf numFmtId="0" fontId="7" fillId="0" borderId="3" xfId="0" applyNumberFormat="1" applyFont="1" applyFill="1" applyBorder="1" applyAlignment="1" applyProtection="1">
      <alignment horizontal="left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6" fillId="0" borderId="4" xfId="0" applyNumberFormat="1" applyFont="1" applyFill="1" applyBorder="1" applyAlignment="1" applyProtection="1">
      <alignment vertical="center" wrapText="1"/>
    </xf>
    <xf numFmtId="0" fontId="6" fillId="0" borderId="11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>
      <alignment vertical="center" wrapText="1"/>
    </xf>
    <xf numFmtId="0" fontId="3" fillId="0" borderId="4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vertical="center" wrapText="1"/>
    </xf>
    <xf numFmtId="3" fontId="0" fillId="0" borderId="0" xfId="0" applyNumberFormat="1" applyFill="1"/>
    <xf numFmtId="0" fontId="6" fillId="0" borderId="5" xfId="0" applyNumberFormat="1" applyFont="1" applyFill="1" applyBorder="1" applyAlignment="1" applyProtection="1">
      <alignment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right" wrapText="1"/>
    </xf>
    <xf numFmtId="3" fontId="14" fillId="0" borderId="1" xfId="0" applyNumberFormat="1" applyFont="1" applyFill="1" applyBorder="1" applyAlignment="1" applyProtection="1">
      <alignment horizontal="right" wrapText="1"/>
    </xf>
    <xf numFmtId="49" fontId="0" fillId="0" borderId="0" xfId="0" applyNumberFormat="1" applyFill="1" applyAlignment="1" applyProtection="1"/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3" fontId="13" fillId="0" borderId="1" xfId="0" applyNumberFormat="1" applyFont="1" applyFill="1" applyBorder="1" applyAlignment="1" applyProtection="1">
      <alignment horizontal="right" wrapText="1"/>
    </xf>
    <xf numFmtId="3" fontId="12" fillId="0" borderId="1" xfId="0" applyNumberFormat="1" applyFont="1" applyFill="1" applyBorder="1" applyAlignment="1" applyProtection="1">
      <alignment horizontal="right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left" vertical="center"/>
    </xf>
    <xf numFmtId="0" fontId="7" fillId="0" borderId="11" xfId="0" applyNumberFormat="1" applyFont="1" applyFill="1" applyBorder="1" applyAlignment="1" applyProtection="1">
      <alignment horizontal="left" vertical="center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vertical="center"/>
    </xf>
    <xf numFmtId="0" fontId="8" fillId="0" borderId="1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20" xfId="0" applyNumberFormat="1" applyFont="1" applyFill="1" applyBorder="1" applyAlignment="1" applyProtection="1">
      <alignment vertical="center"/>
    </xf>
    <xf numFmtId="0" fontId="8" fillId="0" borderId="21" xfId="0" applyNumberFormat="1" applyFont="1" applyFill="1" applyBorder="1" applyAlignment="1" applyProtection="1">
      <alignment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8" fillId="0" borderId="14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/>
    </xf>
    <xf numFmtId="0" fontId="7" fillId="0" borderId="7" xfId="0" applyNumberFormat="1" applyFont="1" applyFill="1" applyBorder="1" applyAlignment="1" applyProtection="1">
      <alignment horizontal="center"/>
    </xf>
    <xf numFmtId="0" fontId="8" fillId="0" borderId="6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horizontal="center" vertical="center"/>
    </xf>
    <xf numFmtId="0" fontId="7" fillId="0" borderId="22" xfId="0" applyNumberFormat="1" applyFont="1" applyFill="1" applyBorder="1" applyAlignment="1" applyProtection="1">
      <alignment horizontal="left" vertical="center"/>
    </xf>
    <xf numFmtId="0" fontId="7" fillId="0" borderId="23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 applyProtection="1">
      <alignment horizontal="right" wrapText="1"/>
    </xf>
    <xf numFmtId="0" fontId="0" fillId="3" borderId="0" xfId="0" applyFill="1"/>
    <xf numFmtId="3" fontId="0" fillId="3" borderId="0" xfId="0" applyNumberFormat="1" applyFill="1"/>
  </cellXfs>
  <cellStyles count="6">
    <cellStyle name="Comma 2" xfId="2"/>
    <cellStyle name="Comma 3" xfId="4"/>
    <cellStyle name="Normal" xfId="0" builtinId="0"/>
    <cellStyle name="Normal 17" xfId="5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"/>
  <sheetViews>
    <sheetView showWhiteSpace="0" zoomScaleNormal="100" workbookViewId="0">
      <selection activeCell="J14" sqref="J14"/>
    </sheetView>
  </sheetViews>
  <sheetFormatPr defaultColWidth="9.140625" defaultRowHeight="15" x14ac:dyDescent="0.25"/>
  <cols>
    <col min="1" max="1" width="3.85546875" style="32" customWidth="1"/>
    <col min="2" max="2" width="36" style="32" customWidth="1"/>
    <col min="3" max="3" width="18.28515625" style="32" customWidth="1"/>
    <col min="4" max="5" width="10.28515625" style="32" customWidth="1"/>
    <col min="6" max="9" width="15.7109375" style="32" customWidth="1"/>
    <col min="10" max="10" width="9.140625" style="32" customWidth="1"/>
    <col min="11" max="16384" width="9.140625" style="32"/>
  </cols>
  <sheetData>
    <row r="1" spans="1:9" customFormat="1" ht="19.5" customHeight="1" x14ac:dyDescent="0.25">
      <c r="A1" s="34" t="s">
        <v>0</v>
      </c>
      <c r="C1" s="97" t="s">
        <v>1</v>
      </c>
      <c r="D1" s="97"/>
      <c r="E1" s="97"/>
      <c r="F1" s="97"/>
      <c r="G1" s="97"/>
      <c r="H1" s="32" t="s">
        <v>2</v>
      </c>
    </row>
    <row r="2" spans="1:9" customFormat="1" ht="16.5" customHeight="1" x14ac:dyDescent="0.25">
      <c r="A2" s="32" t="s">
        <v>3</v>
      </c>
      <c r="C2" s="98" t="s">
        <v>4</v>
      </c>
      <c r="D2" s="98"/>
      <c r="E2" s="98"/>
      <c r="F2" s="98"/>
      <c r="G2" s="98"/>
      <c r="H2" s="32" t="s">
        <v>5</v>
      </c>
    </row>
    <row r="3" spans="1:9" customFormat="1" ht="16.5" customHeight="1" x14ac:dyDescent="0.25">
      <c r="A3" s="32" t="s">
        <v>6</v>
      </c>
      <c r="C3" s="98" t="s">
        <v>7</v>
      </c>
      <c r="D3" s="98"/>
      <c r="E3" s="98"/>
      <c r="F3" s="98"/>
      <c r="G3" s="98"/>
      <c r="H3" s="32" t="s">
        <v>8</v>
      </c>
    </row>
    <row r="4" spans="1:9" customFormat="1" ht="16.5" customHeight="1" x14ac:dyDescent="0.25">
      <c r="A4" s="32" t="s">
        <v>9</v>
      </c>
      <c r="H4" s="32" t="s">
        <v>375</v>
      </c>
    </row>
    <row r="5" spans="1:9" customFormat="1" ht="16.5" customHeight="1" x14ac:dyDescent="0.25">
      <c r="A5" s="32" t="s">
        <v>10</v>
      </c>
    </row>
    <row r="6" spans="1:9" customFormat="1" ht="9" customHeight="1" x14ac:dyDescent="0.25">
      <c r="B6" s="35"/>
      <c r="C6" s="35"/>
    </row>
    <row r="7" spans="1:9" customFormat="1" ht="29.25" customHeight="1" x14ac:dyDescent="0.25">
      <c r="A7" s="21" t="s">
        <v>11</v>
      </c>
      <c r="B7" s="99" t="s">
        <v>12</v>
      </c>
      <c r="C7" s="99"/>
      <c r="D7" s="21" t="s">
        <v>13</v>
      </c>
      <c r="E7" s="21" t="s">
        <v>14</v>
      </c>
      <c r="F7" s="21" t="s">
        <v>15</v>
      </c>
      <c r="G7" s="21" t="s">
        <v>16</v>
      </c>
      <c r="H7" s="21" t="s">
        <v>17</v>
      </c>
      <c r="I7" s="21" t="s">
        <v>18</v>
      </c>
    </row>
    <row r="8" spans="1:9" customFormat="1" ht="15" customHeight="1" x14ac:dyDescent="0.25">
      <c r="A8" s="148"/>
      <c r="B8" s="116" t="s">
        <v>19</v>
      </c>
      <c r="C8" s="116"/>
      <c r="D8" s="96" t="s">
        <v>20</v>
      </c>
      <c r="E8" s="96" t="s">
        <v>21</v>
      </c>
      <c r="F8" s="96">
        <v>1</v>
      </c>
      <c r="G8" s="96">
        <v>2</v>
      </c>
      <c r="H8" s="96">
        <v>3</v>
      </c>
      <c r="I8" s="96">
        <v>4</v>
      </c>
    </row>
    <row r="9" spans="1:9" customFormat="1" ht="20.100000000000001" customHeight="1" x14ac:dyDescent="0.25">
      <c r="A9" s="94" t="s">
        <v>22</v>
      </c>
      <c r="B9" s="102" t="s">
        <v>23</v>
      </c>
      <c r="C9" s="102"/>
      <c r="D9" s="95"/>
      <c r="E9" s="95"/>
      <c r="F9" s="33"/>
      <c r="G9" s="33"/>
      <c r="H9" s="33"/>
      <c r="I9" s="33"/>
    </row>
    <row r="10" spans="1:9" customFormat="1" ht="18" customHeight="1" x14ac:dyDescent="0.25">
      <c r="A10" s="94" t="s">
        <v>24</v>
      </c>
      <c r="B10" s="102" t="s">
        <v>25</v>
      </c>
      <c r="C10" s="102"/>
      <c r="D10" s="96" t="s">
        <v>26</v>
      </c>
      <c r="E10" s="96" t="s">
        <v>27</v>
      </c>
      <c r="F10" s="33">
        <v>168</v>
      </c>
      <c r="G10" s="33">
        <v>166</v>
      </c>
      <c r="H10" s="33">
        <v>2</v>
      </c>
      <c r="I10" s="33"/>
    </row>
    <row r="11" spans="1:9" customFormat="1" ht="18" customHeight="1" x14ac:dyDescent="0.25">
      <c r="A11" s="94" t="s">
        <v>28</v>
      </c>
      <c r="B11" s="102" t="s">
        <v>29</v>
      </c>
      <c r="C11" s="102"/>
      <c r="D11" s="96" t="s">
        <v>26</v>
      </c>
      <c r="E11" s="96" t="s">
        <v>30</v>
      </c>
      <c r="F11" s="33"/>
      <c r="G11" s="33"/>
      <c r="H11" s="33"/>
      <c r="I11" s="33"/>
    </row>
    <row r="12" spans="1:9" customFormat="1" ht="18" customHeight="1" x14ac:dyDescent="0.25">
      <c r="A12" s="94"/>
      <c r="B12" s="154" t="s">
        <v>31</v>
      </c>
      <c r="C12" s="155"/>
      <c r="D12" s="96"/>
      <c r="E12" s="96"/>
      <c r="F12" s="33"/>
      <c r="G12" s="33"/>
      <c r="H12" s="33"/>
      <c r="I12" s="33"/>
    </row>
    <row r="13" spans="1:9" customFormat="1" ht="18" customHeight="1" x14ac:dyDescent="0.25">
      <c r="A13" s="94"/>
      <c r="B13" s="154" t="s">
        <v>32</v>
      </c>
      <c r="C13" s="155"/>
      <c r="D13" s="96" t="s">
        <v>26</v>
      </c>
      <c r="E13" s="96" t="s">
        <v>33</v>
      </c>
      <c r="F13" s="33"/>
      <c r="G13" s="33"/>
      <c r="H13" s="33"/>
      <c r="I13" s="33"/>
    </row>
    <row r="14" spans="1:9" customFormat="1" ht="18" customHeight="1" x14ac:dyDescent="0.25">
      <c r="A14" s="94"/>
      <c r="B14" s="150" t="s">
        <v>34</v>
      </c>
      <c r="C14" s="150"/>
      <c r="D14" s="96" t="s">
        <v>26</v>
      </c>
      <c r="E14" s="96" t="s">
        <v>35</v>
      </c>
      <c r="F14" s="33"/>
      <c r="G14" s="33"/>
      <c r="H14" s="33"/>
      <c r="I14" s="33"/>
    </row>
    <row r="15" spans="1:9" customFormat="1" ht="18" customHeight="1" x14ac:dyDescent="0.25">
      <c r="A15" s="94"/>
      <c r="B15" s="150" t="s">
        <v>36</v>
      </c>
      <c r="C15" s="150"/>
      <c r="D15" s="96" t="s">
        <v>26</v>
      </c>
      <c r="E15" s="96" t="s">
        <v>37</v>
      </c>
      <c r="F15" s="33"/>
      <c r="G15" s="33"/>
      <c r="H15" s="33"/>
      <c r="I15" s="33"/>
    </row>
    <row r="16" spans="1:9" customFormat="1" ht="18" customHeight="1" x14ac:dyDescent="0.25">
      <c r="A16" s="94"/>
      <c r="B16" s="154" t="s">
        <v>38</v>
      </c>
      <c r="C16" s="155"/>
      <c r="D16" s="96" t="s">
        <v>26</v>
      </c>
      <c r="E16" s="96" t="s">
        <v>39</v>
      </c>
      <c r="F16" s="33"/>
      <c r="G16" s="33"/>
      <c r="H16" s="33"/>
      <c r="I16" s="33"/>
    </row>
    <row r="17" spans="1:9" customFormat="1" ht="18" customHeight="1" x14ac:dyDescent="0.25">
      <c r="A17" s="94"/>
      <c r="B17" s="150" t="s">
        <v>40</v>
      </c>
      <c r="C17" s="150"/>
      <c r="D17" s="96" t="s">
        <v>26</v>
      </c>
      <c r="E17" s="96" t="s">
        <v>41</v>
      </c>
      <c r="F17" s="33"/>
      <c r="G17" s="33"/>
      <c r="H17" s="33"/>
      <c r="I17" s="33"/>
    </row>
    <row r="18" spans="1:9" customFormat="1" ht="18" customHeight="1" x14ac:dyDescent="0.25">
      <c r="A18" s="94"/>
      <c r="B18" s="150" t="s">
        <v>42</v>
      </c>
      <c r="C18" s="150"/>
      <c r="D18" s="96" t="s">
        <v>26</v>
      </c>
      <c r="E18" s="96" t="s">
        <v>43</v>
      </c>
      <c r="F18" s="33"/>
      <c r="G18" s="33"/>
      <c r="H18" s="33"/>
      <c r="I18" s="33"/>
    </row>
    <row r="19" spans="1:9" customFormat="1" ht="18" customHeight="1" x14ac:dyDescent="0.25">
      <c r="A19" s="94"/>
      <c r="B19" s="151" t="s">
        <v>44</v>
      </c>
      <c r="C19" s="151"/>
      <c r="D19" s="96"/>
      <c r="E19" s="96"/>
      <c r="F19" s="33"/>
      <c r="G19" s="33"/>
      <c r="H19" s="33"/>
      <c r="I19" s="33"/>
    </row>
    <row r="20" spans="1:9" customFormat="1" ht="18" customHeight="1" x14ac:dyDescent="0.25">
      <c r="A20" s="94"/>
      <c r="B20" s="151" t="s">
        <v>45</v>
      </c>
      <c r="C20" s="151"/>
      <c r="D20" s="96" t="s">
        <v>26</v>
      </c>
      <c r="E20" s="96" t="s">
        <v>46</v>
      </c>
      <c r="F20" s="33"/>
      <c r="G20" s="33"/>
      <c r="H20" s="33"/>
      <c r="I20" s="33"/>
    </row>
    <row r="21" spans="1:9" customFormat="1" ht="26.25" customHeight="1" x14ac:dyDescent="0.25">
      <c r="A21" s="94"/>
      <c r="B21" s="151" t="s">
        <v>47</v>
      </c>
      <c r="C21" s="151"/>
      <c r="D21" s="96" t="s">
        <v>26</v>
      </c>
      <c r="E21" s="96">
        <v>10</v>
      </c>
      <c r="F21" s="33"/>
      <c r="G21" s="33"/>
      <c r="H21" s="33"/>
      <c r="I21" s="33"/>
    </row>
    <row r="22" spans="1:9" customFormat="1" ht="18" customHeight="1" x14ac:dyDescent="0.25">
      <c r="A22" s="94"/>
      <c r="B22" s="154" t="s">
        <v>48</v>
      </c>
      <c r="C22" s="155"/>
      <c r="D22" s="96" t="s">
        <v>26</v>
      </c>
      <c r="E22" s="96">
        <f>+E21+1</f>
        <v>11</v>
      </c>
      <c r="F22" s="33"/>
      <c r="G22" s="33"/>
      <c r="H22" s="33"/>
      <c r="I22" s="33"/>
    </row>
    <row r="23" spans="1:9" customFormat="1" ht="18" customHeight="1" x14ac:dyDescent="0.25">
      <c r="A23" s="94"/>
      <c r="B23" s="154" t="s">
        <v>49</v>
      </c>
      <c r="C23" s="155"/>
      <c r="D23" s="96" t="s">
        <v>26</v>
      </c>
      <c r="E23" s="96">
        <f>+E22+1</f>
        <v>12</v>
      </c>
      <c r="F23" s="33"/>
      <c r="G23" s="33"/>
      <c r="H23" s="33"/>
      <c r="I23" s="33"/>
    </row>
    <row r="24" spans="1:9" customFormat="1" ht="18" customHeight="1" x14ac:dyDescent="0.25">
      <c r="A24" s="94"/>
      <c r="B24" s="154" t="s">
        <v>50</v>
      </c>
      <c r="C24" s="155"/>
      <c r="D24" s="96" t="s">
        <v>26</v>
      </c>
      <c r="E24" s="96">
        <f>+E23+1</f>
        <v>13</v>
      </c>
      <c r="F24" s="33"/>
      <c r="G24" s="33"/>
      <c r="H24" s="33"/>
      <c r="I24" s="33"/>
    </row>
    <row r="25" spans="1:9" customFormat="1" ht="18" customHeight="1" x14ac:dyDescent="0.25">
      <c r="A25" s="94"/>
      <c r="B25" s="150" t="s">
        <v>51</v>
      </c>
      <c r="C25" s="150"/>
      <c r="D25" s="96" t="s">
        <v>26</v>
      </c>
      <c r="E25" s="96">
        <f>+E24+1</f>
        <v>14</v>
      </c>
      <c r="F25" s="33"/>
      <c r="G25" s="33"/>
      <c r="H25" s="33"/>
      <c r="I25" s="33"/>
    </row>
    <row r="26" spans="1:9" customFormat="1" ht="18" customHeight="1" x14ac:dyDescent="0.25">
      <c r="A26" s="94" t="s">
        <v>52</v>
      </c>
      <c r="B26" s="102" t="s">
        <v>53</v>
      </c>
      <c r="C26" s="102"/>
      <c r="D26" s="96" t="s">
        <v>26</v>
      </c>
      <c r="E26" s="96">
        <v>15</v>
      </c>
      <c r="F26" s="33"/>
      <c r="G26" s="33"/>
      <c r="H26" s="33"/>
      <c r="I26" s="33"/>
    </row>
    <row r="27" spans="1:9" customFormat="1" ht="18" customHeight="1" x14ac:dyDescent="0.25">
      <c r="A27" s="94"/>
      <c r="B27" s="154" t="s">
        <v>31</v>
      </c>
      <c r="C27" s="155"/>
      <c r="D27" s="96"/>
      <c r="E27" s="96"/>
      <c r="F27" s="33"/>
      <c r="G27" s="33"/>
      <c r="H27" s="33"/>
      <c r="I27" s="33"/>
    </row>
    <row r="28" spans="1:9" customFormat="1" ht="18" customHeight="1" x14ac:dyDescent="0.25">
      <c r="A28" s="94"/>
      <c r="B28" s="154" t="s">
        <v>32</v>
      </c>
      <c r="C28" s="155"/>
      <c r="D28" s="96" t="s">
        <v>26</v>
      </c>
      <c r="E28" s="96">
        <f>+E26+1</f>
        <v>16</v>
      </c>
      <c r="F28" s="33"/>
      <c r="G28" s="33"/>
      <c r="H28" s="33"/>
      <c r="I28" s="33"/>
    </row>
    <row r="29" spans="1:9" customFormat="1" ht="18" customHeight="1" x14ac:dyDescent="0.25">
      <c r="A29" s="94"/>
      <c r="B29" s="150" t="s">
        <v>34</v>
      </c>
      <c r="C29" s="150"/>
      <c r="D29" s="96" t="s">
        <v>26</v>
      </c>
      <c r="E29" s="96">
        <f>+E28+1</f>
        <v>17</v>
      </c>
      <c r="F29" s="33"/>
      <c r="G29" s="33"/>
      <c r="H29" s="33"/>
      <c r="I29" s="33"/>
    </row>
    <row r="30" spans="1:9" customFormat="1" ht="18" customHeight="1" x14ac:dyDescent="0.25">
      <c r="A30" s="94"/>
      <c r="B30" s="150" t="s">
        <v>54</v>
      </c>
      <c r="C30" s="150"/>
      <c r="D30" s="96" t="s">
        <v>26</v>
      </c>
      <c r="E30" s="96">
        <f>+E29+1</f>
        <v>18</v>
      </c>
      <c r="F30" s="33"/>
      <c r="G30" s="33"/>
      <c r="H30" s="33"/>
      <c r="I30" s="33"/>
    </row>
    <row r="31" spans="1:9" customFormat="1" ht="18" customHeight="1" x14ac:dyDescent="0.25">
      <c r="A31" s="94"/>
      <c r="B31" s="154" t="s">
        <v>38</v>
      </c>
      <c r="C31" s="155"/>
      <c r="D31" s="96" t="s">
        <v>26</v>
      </c>
      <c r="E31" s="96">
        <f>+E30+1</f>
        <v>19</v>
      </c>
      <c r="F31" s="33"/>
      <c r="G31" s="33"/>
      <c r="H31" s="33"/>
      <c r="I31" s="33"/>
    </row>
    <row r="32" spans="1:9" customFormat="1" ht="18" customHeight="1" x14ac:dyDescent="0.25">
      <c r="A32" s="94"/>
      <c r="B32" s="150" t="s">
        <v>40</v>
      </c>
      <c r="C32" s="150"/>
      <c r="D32" s="96" t="s">
        <v>26</v>
      </c>
      <c r="E32" s="96">
        <f>+E31+1</f>
        <v>20</v>
      </c>
      <c r="F32" s="33"/>
      <c r="G32" s="33"/>
      <c r="H32" s="33"/>
      <c r="I32" s="33"/>
    </row>
    <row r="33" spans="1:9" customFormat="1" ht="18" customHeight="1" x14ac:dyDescent="0.25">
      <c r="A33" s="94"/>
      <c r="B33" s="150" t="s">
        <v>42</v>
      </c>
      <c r="C33" s="150"/>
      <c r="D33" s="96" t="s">
        <v>26</v>
      </c>
      <c r="E33" s="96">
        <f>+E32+1</f>
        <v>21</v>
      </c>
      <c r="F33" s="33"/>
      <c r="G33" s="33"/>
      <c r="H33" s="33"/>
      <c r="I33" s="33"/>
    </row>
    <row r="34" spans="1:9" customFormat="1" ht="18" customHeight="1" x14ac:dyDescent="0.25">
      <c r="A34" s="94"/>
      <c r="B34" s="151" t="s">
        <v>44</v>
      </c>
      <c r="C34" s="151"/>
      <c r="D34" s="96"/>
      <c r="E34" s="96"/>
      <c r="F34" s="33"/>
      <c r="G34" s="33"/>
      <c r="H34" s="33"/>
      <c r="I34" s="33"/>
    </row>
    <row r="35" spans="1:9" customFormat="1" ht="18" customHeight="1" x14ac:dyDescent="0.25">
      <c r="A35" s="94"/>
      <c r="B35" s="151" t="s">
        <v>55</v>
      </c>
      <c r="C35" s="151"/>
      <c r="D35" s="96" t="s">
        <v>26</v>
      </c>
      <c r="E35" s="96">
        <f>+E33+1</f>
        <v>22</v>
      </c>
      <c r="F35" s="33"/>
      <c r="G35" s="33"/>
      <c r="H35" s="33"/>
      <c r="I35" s="33"/>
    </row>
    <row r="36" spans="1:9" customFormat="1" ht="18" customHeight="1" x14ac:dyDescent="0.25">
      <c r="A36" s="94"/>
      <c r="B36" s="151" t="s">
        <v>56</v>
      </c>
      <c r="C36" s="151"/>
      <c r="D36" s="96" t="s">
        <v>26</v>
      </c>
      <c r="E36" s="96">
        <f t="shared" ref="E36:E45" si="0">+E35+1</f>
        <v>23</v>
      </c>
      <c r="F36" s="33"/>
      <c r="G36" s="33"/>
      <c r="H36" s="33"/>
      <c r="I36" s="33"/>
    </row>
    <row r="37" spans="1:9" customFormat="1" ht="18" customHeight="1" x14ac:dyDescent="0.25">
      <c r="A37" s="94"/>
      <c r="B37" s="151" t="s">
        <v>57</v>
      </c>
      <c r="C37" s="151"/>
      <c r="D37" s="96" t="s">
        <v>26</v>
      </c>
      <c r="E37" s="96">
        <f t="shared" si="0"/>
        <v>24</v>
      </c>
      <c r="F37" s="33"/>
      <c r="G37" s="33"/>
      <c r="H37" s="33"/>
      <c r="I37" s="33"/>
    </row>
    <row r="38" spans="1:9" customFormat="1" ht="26.25" customHeight="1" x14ac:dyDescent="0.25">
      <c r="A38" s="94"/>
      <c r="B38" s="151" t="s">
        <v>58</v>
      </c>
      <c r="C38" s="151"/>
      <c r="D38" s="96" t="s">
        <v>26</v>
      </c>
      <c r="E38" s="96">
        <f t="shared" si="0"/>
        <v>25</v>
      </c>
      <c r="F38" s="33"/>
      <c r="G38" s="33"/>
      <c r="H38" s="33"/>
      <c r="I38" s="33"/>
    </row>
    <row r="39" spans="1:9" customFormat="1" ht="18" customHeight="1" x14ac:dyDescent="0.25">
      <c r="A39" s="94"/>
      <c r="B39" s="150" t="s">
        <v>59</v>
      </c>
      <c r="C39" s="150"/>
      <c r="D39" s="96" t="s">
        <v>26</v>
      </c>
      <c r="E39" s="96">
        <f t="shared" si="0"/>
        <v>26</v>
      </c>
      <c r="F39" s="33"/>
      <c r="G39" s="33"/>
      <c r="H39" s="33"/>
      <c r="I39" s="33"/>
    </row>
    <row r="40" spans="1:9" customFormat="1" ht="18" customHeight="1" x14ac:dyDescent="0.25">
      <c r="A40" s="94"/>
      <c r="B40" s="151" t="s">
        <v>60</v>
      </c>
      <c r="C40" s="151"/>
      <c r="D40" s="96" t="s">
        <v>26</v>
      </c>
      <c r="E40" s="96">
        <f t="shared" si="0"/>
        <v>27</v>
      </c>
      <c r="F40" s="33"/>
      <c r="G40" s="33"/>
      <c r="H40" s="33"/>
      <c r="I40" s="33"/>
    </row>
    <row r="41" spans="1:9" customFormat="1" ht="18" customHeight="1" x14ac:dyDescent="0.25">
      <c r="A41" s="94"/>
      <c r="B41" s="150" t="s">
        <v>61</v>
      </c>
      <c r="C41" s="150"/>
      <c r="D41" s="96" t="s">
        <v>26</v>
      </c>
      <c r="E41" s="96">
        <f t="shared" si="0"/>
        <v>28</v>
      </c>
      <c r="F41" s="33"/>
      <c r="G41" s="33"/>
      <c r="H41" s="33"/>
      <c r="I41" s="33"/>
    </row>
    <row r="42" spans="1:9" customFormat="1" ht="18" customHeight="1" x14ac:dyDescent="0.25">
      <c r="A42" s="94"/>
      <c r="B42" s="150" t="s">
        <v>62</v>
      </c>
      <c r="C42" s="150"/>
      <c r="D42" s="96" t="s">
        <v>26</v>
      </c>
      <c r="E42" s="96">
        <f t="shared" si="0"/>
        <v>29</v>
      </c>
      <c r="F42" s="33"/>
      <c r="G42" s="33"/>
      <c r="H42" s="33"/>
      <c r="I42" s="33"/>
    </row>
    <row r="43" spans="1:9" customFormat="1" ht="30.75" customHeight="1" x14ac:dyDescent="0.25">
      <c r="A43" s="94"/>
      <c r="B43" s="150" t="s">
        <v>63</v>
      </c>
      <c r="C43" s="150"/>
      <c r="D43" s="96" t="s">
        <v>26</v>
      </c>
      <c r="E43" s="96">
        <f t="shared" si="0"/>
        <v>30</v>
      </c>
      <c r="F43" s="33"/>
      <c r="G43" s="33"/>
      <c r="H43" s="33"/>
      <c r="I43" s="33"/>
    </row>
    <row r="44" spans="1:9" customFormat="1" ht="30.75" customHeight="1" x14ac:dyDescent="0.25">
      <c r="A44" s="94"/>
      <c r="B44" s="151" t="s">
        <v>64</v>
      </c>
      <c r="C44" s="151"/>
      <c r="D44" s="96" t="s">
        <v>26</v>
      </c>
      <c r="E44" s="96">
        <f t="shared" si="0"/>
        <v>31</v>
      </c>
      <c r="F44" s="33"/>
      <c r="G44" s="33"/>
      <c r="H44" s="33"/>
      <c r="I44" s="33"/>
    </row>
    <row r="45" spans="1:9" customFormat="1" ht="30.75" customHeight="1" x14ac:dyDescent="0.25">
      <c r="A45" s="94"/>
      <c r="B45" s="151" t="s">
        <v>65</v>
      </c>
      <c r="C45" s="151"/>
      <c r="D45" s="96" t="s">
        <v>26</v>
      </c>
      <c r="E45" s="96">
        <f t="shared" si="0"/>
        <v>32</v>
      </c>
      <c r="F45" s="33"/>
      <c r="G45" s="33"/>
      <c r="H45" s="33"/>
      <c r="I45" s="33"/>
    </row>
    <row r="46" spans="1:9" customFormat="1" ht="30.75" customHeight="1" x14ac:dyDescent="0.25">
      <c r="A46" s="94"/>
      <c r="B46" s="151" t="s">
        <v>66</v>
      </c>
      <c r="C46" s="151"/>
      <c r="D46" s="96" t="s">
        <v>26</v>
      </c>
      <c r="E46" s="96">
        <v>33</v>
      </c>
      <c r="F46" s="33"/>
      <c r="G46" s="33"/>
      <c r="H46" s="33"/>
      <c r="I46" s="33"/>
    </row>
    <row r="47" spans="1:9" customFormat="1" ht="18" customHeight="1" x14ac:dyDescent="0.25">
      <c r="A47" s="94" t="s">
        <v>67</v>
      </c>
      <c r="B47" s="102" t="s">
        <v>68</v>
      </c>
      <c r="C47" s="102"/>
      <c r="D47" s="96" t="s">
        <v>26</v>
      </c>
      <c r="E47" s="96">
        <v>34</v>
      </c>
      <c r="F47" s="33">
        <v>168</v>
      </c>
      <c r="G47" s="33">
        <v>166</v>
      </c>
      <c r="H47" s="33">
        <v>2</v>
      </c>
      <c r="I47" s="33"/>
    </row>
    <row r="48" spans="1:9" customFormat="1" ht="18" customHeight="1" x14ac:dyDescent="0.25">
      <c r="A48" s="94"/>
      <c r="B48" s="154" t="s">
        <v>31</v>
      </c>
      <c r="C48" s="155"/>
      <c r="D48" s="96" t="s">
        <v>26</v>
      </c>
      <c r="E48" s="96"/>
      <c r="F48" s="33"/>
      <c r="G48" s="33"/>
      <c r="H48" s="33"/>
      <c r="I48" s="33"/>
    </row>
    <row r="49" spans="1:9" customFormat="1" ht="18" customHeight="1" x14ac:dyDescent="0.25">
      <c r="A49" s="94"/>
      <c r="B49" s="154" t="s">
        <v>32</v>
      </c>
      <c r="C49" s="155"/>
      <c r="D49" s="96" t="s">
        <v>26</v>
      </c>
      <c r="E49" s="96">
        <f>+E47+1</f>
        <v>35</v>
      </c>
      <c r="F49" s="33"/>
      <c r="G49" s="33"/>
      <c r="H49" s="33"/>
      <c r="I49" s="33"/>
    </row>
    <row r="50" spans="1:9" customFormat="1" ht="18" customHeight="1" x14ac:dyDescent="0.25">
      <c r="A50" s="94"/>
      <c r="B50" s="150" t="s">
        <v>34</v>
      </c>
      <c r="C50" s="150"/>
      <c r="D50" s="96" t="s">
        <v>26</v>
      </c>
      <c r="E50" s="96">
        <f>+E49+1</f>
        <v>36</v>
      </c>
      <c r="F50" s="33"/>
      <c r="G50" s="33"/>
      <c r="H50" s="33"/>
      <c r="I50" s="33"/>
    </row>
    <row r="51" spans="1:9" customFormat="1" ht="18" customHeight="1" x14ac:dyDescent="0.25">
      <c r="A51" s="94"/>
      <c r="B51" s="150" t="s">
        <v>54</v>
      </c>
      <c r="C51" s="150"/>
      <c r="D51" s="96" t="s">
        <v>26</v>
      </c>
      <c r="E51" s="96">
        <f>+E50+1</f>
        <v>37</v>
      </c>
      <c r="F51" s="33"/>
      <c r="G51" s="33"/>
      <c r="H51" s="33"/>
      <c r="I51" s="33"/>
    </row>
    <row r="52" spans="1:9" customFormat="1" ht="18" customHeight="1" x14ac:dyDescent="0.25">
      <c r="A52" s="94"/>
      <c r="B52" s="154" t="s">
        <v>38</v>
      </c>
      <c r="C52" s="155"/>
      <c r="D52" s="96" t="s">
        <v>26</v>
      </c>
      <c r="E52" s="96">
        <f>+E51+1</f>
        <v>38</v>
      </c>
      <c r="F52" s="33">
        <v>168</v>
      </c>
      <c r="G52" s="33">
        <v>166</v>
      </c>
      <c r="H52" s="33">
        <v>2</v>
      </c>
      <c r="I52" s="33"/>
    </row>
    <row r="53" spans="1:9" customFormat="1" ht="18" customHeight="1" x14ac:dyDescent="0.25">
      <c r="A53" s="94"/>
      <c r="B53" s="150" t="s">
        <v>40</v>
      </c>
      <c r="C53" s="150"/>
      <c r="D53" s="96" t="s">
        <v>26</v>
      </c>
      <c r="E53" s="96">
        <f>+E52+1</f>
        <v>39</v>
      </c>
      <c r="F53" s="33">
        <v>5</v>
      </c>
      <c r="G53" s="33">
        <v>4</v>
      </c>
      <c r="H53" s="33">
        <v>1</v>
      </c>
      <c r="I53" s="33"/>
    </row>
    <row r="54" spans="1:9" customFormat="1" ht="18" customHeight="1" x14ac:dyDescent="0.25">
      <c r="A54" s="94"/>
      <c r="B54" s="150" t="s">
        <v>69</v>
      </c>
      <c r="C54" s="150"/>
      <c r="D54" s="96" t="s">
        <v>26</v>
      </c>
      <c r="E54" s="96">
        <f>+E53+1</f>
        <v>40</v>
      </c>
      <c r="F54" s="33">
        <v>163</v>
      </c>
      <c r="G54" s="33">
        <v>162</v>
      </c>
      <c r="H54" s="33">
        <v>1</v>
      </c>
      <c r="I54" s="33"/>
    </row>
    <row r="55" spans="1:9" customFormat="1" ht="18" customHeight="1" x14ac:dyDescent="0.25">
      <c r="A55" s="94"/>
      <c r="B55" s="151" t="s">
        <v>44</v>
      </c>
      <c r="C55" s="151"/>
      <c r="D55" s="96"/>
      <c r="E55" s="96"/>
      <c r="F55" s="33"/>
      <c r="G55" s="33"/>
      <c r="H55" s="33"/>
      <c r="I55" s="33"/>
    </row>
    <row r="56" spans="1:9" customFormat="1" ht="18" customHeight="1" x14ac:dyDescent="0.25">
      <c r="A56" s="94"/>
      <c r="B56" s="151" t="s">
        <v>55</v>
      </c>
      <c r="C56" s="151"/>
      <c r="D56" s="96" t="s">
        <v>26</v>
      </c>
      <c r="E56" s="96">
        <f>+E54+1</f>
        <v>41</v>
      </c>
      <c r="F56" s="33">
        <v>89</v>
      </c>
      <c r="G56" s="33">
        <v>89</v>
      </c>
      <c r="H56" s="33"/>
      <c r="I56" s="33"/>
    </row>
    <row r="57" spans="1:9" customFormat="1" ht="18" customHeight="1" x14ac:dyDescent="0.25">
      <c r="A57" s="94"/>
      <c r="B57" s="151" t="s">
        <v>70</v>
      </c>
      <c r="C57" s="151"/>
      <c r="D57" s="96" t="s">
        <v>26</v>
      </c>
      <c r="E57" s="96">
        <f t="shared" ref="E57:E66" si="1">+E56+1</f>
        <v>42</v>
      </c>
      <c r="F57" s="33">
        <v>31</v>
      </c>
      <c r="G57" s="33">
        <v>31</v>
      </c>
      <c r="H57" s="33"/>
      <c r="I57" s="33"/>
    </row>
    <row r="58" spans="1:9" customFormat="1" ht="18" customHeight="1" x14ac:dyDescent="0.25">
      <c r="A58" s="94"/>
      <c r="B58" s="151" t="s">
        <v>45</v>
      </c>
      <c r="C58" s="151"/>
      <c r="D58" s="96" t="s">
        <v>26</v>
      </c>
      <c r="E58" s="96">
        <f t="shared" si="1"/>
        <v>43</v>
      </c>
      <c r="F58" s="33">
        <v>85</v>
      </c>
      <c r="G58" s="33">
        <v>85</v>
      </c>
      <c r="H58" s="33"/>
      <c r="I58" s="33"/>
    </row>
    <row r="59" spans="1:9" customFormat="1" ht="26.25" customHeight="1" x14ac:dyDescent="0.25">
      <c r="A59" s="94"/>
      <c r="B59" s="151" t="s">
        <v>71</v>
      </c>
      <c r="C59" s="151"/>
      <c r="D59" s="96" t="s">
        <v>26</v>
      </c>
      <c r="E59" s="96">
        <f t="shared" si="1"/>
        <v>44</v>
      </c>
      <c r="F59" s="33">
        <v>168</v>
      </c>
      <c r="G59" s="33">
        <v>166</v>
      </c>
      <c r="H59" s="33">
        <v>2</v>
      </c>
      <c r="I59" s="33"/>
    </row>
    <row r="60" spans="1:9" customFormat="1" ht="18" customHeight="1" x14ac:dyDescent="0.25">
      <c r="A60" s="94"/>
      <c r="B60" s="154" t="s">
        <v>48</v>
      </c>
      <c r="C60" s="155"/>
      <c r="D60" s="96" t="s">
        <v>26</v>
      </c>
      <c r="E60" s="96">
        <f t="shared" si="1"/>
        <v>45</v>
      </c>
      <c r="F60" s="33">
        <v>166</v>
      </c>
      <c r="G60" s="33">
        <v>164</v>
      </c>
      <c r="H60" s="33">
        <v>2</v>
      </c>
      <c r="I60" s="33"/>
    </row>
    <row r="61" spans="1:9" customFormat="1" ht="18" customHeight="1" x14ac:dyDescent="0.25">
      <c r="A61" s="94"/>
      <c r="B61" s="154" t="s">
        <v>49</v>
      </c>
      <c r="C61" s="155"/>
      <c r="D61" s="96" t="s">
        <v>26</v>
      </c>
      <c r="E61" s="96">
        <f t="shared" si="1"/>
        <v>46</v>
      </c>
      <c r="F61" s="83">
        <v>167</v>
      </c>
      <c r="G61" s="33">
        <v>165</v>
      </c>
      <c r="H61" s="33">
        <v>2</v>
      </c>
      <c r="I61" s="33"/>
    </row>
    <row r="62" spans="1:9" customFormat="1" ht="18" customHeight="1" x14ac:dyDescent="0.25">
      <c r="A62" s="94"/>
      <c r="B62" s="150" t="s">
        <v>61</v>
      </c>
      <c r="C62" s="150"/>
      <c r="D62" s="96" t="s">
        <v>26</v>
      </c>
      <c r="E62" s="96">
        <f t="shared" si="1"/>
        <v>47</v>
      </c>
      <c r="F62" s="33">
        <v>168</v>
      </c>
      <c r="G62" s="33">
        <v>166</v>
      </c>
      <c r="H62" s="33">
        <v>2</v>
      </c>
      <c r="I62" s="33"/>
    </row>
    <row r="63" spans="1:9" customFormat="1" ht="18" customHeight="1" x14ac:dyDescent="0.25">
      <c r="A63" s="94"/>
      <c r="B63" s="150" t="s">
        <v>72</v>
      </c>
      <c r="C63" s="150"/>
      <c r="D63" s="96" t="s">
        <v>26</v>
      </c>
      <c r="E63" s="96">
        <f t="shared" si="1"/>
        <v>48</v>
      </c>
      <c r="F63" s="33">
        <v>168</v>
      </c>
      <c r="G63" s="33">
        <v>166</v>
      </c>
      <c r="H63" s="33">
        <v>2</v>
      </c>
      <c r="I63" s="33"/>
    </row>
    <row r="64" spans="1:9" customFormat="1" ht="18" customHeight="1" x14ac:dyDescent="0.25">
      <c r="A64" s="94"/>
      <c r="B64" s="150" t="s">
        <v>73</v>
      </c>
      <c r="C64" s="150"/>
      <c r="D64" s="96" t="s">
        <v>26</v>
      </c>
      <c r="E64" s="96">
        <f t="shared" si="1"/>
        <v>49</v>
      </c>
      <c r="F64" s="33">
        <v>168</v>
      </c>
      <c r="G64" s="33">
        <v>166</v>
      </c>
      <c r="H64" s="33">
        <v>2</v>
      </c>
      <c r="I64" s="33"/>
    </row>
    <row r="65" spans="1:9" customFormat="1" ht="30.75" customHeight="1" x14ac:dyDescent="0.25">
      <c r="A65" s="94"/>
      <c r="B65" s="151" t="s">
        <v>74</v>
      </c>
      <c r="C65" s="151"/>
      <c r="D65" s="96" t="s">
        <v>26</v>
      </c>
      <c r="E65" s="96">
        <f t="shared" si="1"/>
        <v>50</v>
      </c>
      <c r="F65" s="33">
        <v>168</v>
      </c>
      <c r="G65" s="33">
        <v>166</v>
      </c>
      <c r="H65" s="33">
        <v>2</v>
      </c>
      <c r="I65" s="33"/>
    </row>
    <row r="66" spans="1:9" customFormat="1" ht="30.75" customHeight="1" x14ac:dyDescent="0.25">
      <c r="A66" s="94"/>
      <c r="B66" s="151" t="s">
        <v>65</v>
      </c>
      <c r="C66" s="151"/>
      <c r="D66" s="96" t="s">
        <v>26</v>
      </c>
      <c r="E66" s="96">
        <f t="shared" si="1"/>
        <v>51</v>
      </c>
      <c r="F66" s="33">
        <v>165</v>
      </c>
      <c r="G66" s="33">
        <v>163</v>
      </c>
      <c r="H66" s="33">
        <v>2</v>
      </c>
      <c r="I66" s="33"/>
    </row>
    <row r="67" spans="1:9" customFormat="1" ht="30.75" customHeight="1" x14ac:dyDescent="0.25">
      <c r="A67" s="94"/>
      <c r="B67" s="151" t="s">
        <v>66</v>
      </c>
      <c r="C67" s="151"/>
      <c r="D67" s="96" t="s">
        <v>26</v>
      </c>
      <c r="E67" s="96">
        <v>52</v>
      </c>
      <c r="F67" s="33">
        <v>168</v>
      </c>
      <c r="G67" s="33">
        <v>166</v>
      </c>
      <c r="H67" s="33">
        <v>2</v>
      </c>
      <c r="I67" s="33"/>
    </row>
    <row r="68" spans="1:9" customFormat="1" ht="18" customHeight="1" x14ac:dyDescent="0.25">
      <c r="A68" s="94" t="s">
        <v>75</v>
      </c>
      <c r="B68" s="150" t="s">
        <v>76</v>
      </c>
      <c r="C68" s="150"/>
      <c r="D68" s="96" t="s">
        <v>77</v>
      </c>
      <c r="E68" s="96">
        <v>53</v>
      </c>
      <c r="F68" s="33">
        <v>10</v>
      </c>
      <c r="G68" s="33"/>
      <c r="H68" s="33">
        <v>10</v>
      </c>
      <c r="I68" s="33"/>
    </row>
    <row r="69" spans="1:9" customFormat="1" ht="18" customHeight="1" x14ac:dyDescent="0.25">
      <c r="A69" s="94" t="s">
        <v>78</v>
      </c>
      <c r="B69" s="150" t="s">
        <v>79</v>
      </c>
      <c r="C69" s="150"/>
      <c r="D69" s="96" t="s">
        <v>77</v>
      </c>
      <c r="E69" s="96">
        <f>+E68+1</f>
        <v>54</v>
      </c>
      <c r="F69" s="33"/>
      <c r="G69" s="33"/>
      <c r="H69" s="33"/>
      <c r="I69" s="33"/>
    </row>
    <row r="70" spans="1:9" customFormat="1" ht="18" customHeight="1" x14ac:dyDescent="0.25">
      <c r="A70" s="94" t="s">
        <v>80</v>
      </c>
      <c r="B70" s="154" t="s">
        <v>81</v>
      </c>
      <c r="C70" s="155"/>
      <c r="D70" s="96" t="s">
        <v>77</v>
      </c>
      <c r="E70" s="96">
        <f>+E69+1</f>
        <v>55</v>
      </c>
      <c r="F70" s="33"/>
      <c r="G70" s="33"/>
      <c r="H70" s="33"/>
      <c r="I70" s="33"/>
    </row>
    <row r="71" spans="1:9" customFormat="1" ht="18" customHeight="1" x14ac:dyDescent="0.25">
      <c r="A71" s="94" t="s">
        <v>82</v>
      </c>
      <c r="B71" s="151" t="s">
        <v>83</v>
      </c>
      <c r="C71" s="151"/>
      <c r="D71" s="96" t="s">
        <v>84</v>
      </c>
      <c r="E71" s="96">
        <f>+E70+1</f>
        <v>56</v>
      </c>
      <c r="F71" s="33">
        <v>865</v>
      </c>
      <c r="G71" s="33">
        <v>865</v>
      </c>
      <c r="H71" s="33"/>
      <c r="I71" s="33"/>
    </row>
    <row r="72" spans="1:9" customFormat="1" ht="18" customHeight="1" x14ac:dyDescent="0.25">
      <c r="A72" s="94" t="s">
        <v>85</v>
      </c>
      <c r="B72" s="102" t="s">
        <v>86</v>
      </c>
      <c r="C72" s="102"/>
      <c r="D72" s="95"/>
      <c r="E72" s="95"/>
      <c r="F72" s="33">
        <v>2472</v>
      </c>
      <c r="G72" s="33">
        <v>2447</v>
      </c>
      <c r="H72" s="33">
        <v>25</v>
      </c>
      <c r="I72" s="33"/>
    </row>
    <row r="73" spans="1:9" customFormat="1" ht="18" customHeight="1" x14ac:dyDescent="0.25">
      <c r="A73" s="94" t="s">
        <v>87</v>
      </c>
      <c r="B73" s="102" t="s">
        <v>88</v>
      </c>
      <c r="C73" s="102"/>
      <c r="D73" s="96" t="s">
        <v>89</v>
      </c>
      <c r="E73" s="96">
        <f>+E71+1</f>
        <v>57</v>
      </c>
      <c r="F73" s="33">
        <v>2472</v>
      </c>
      <c r="G73" s="33">
        <v>2447</v>
      </c>
      <c r="H73" s="33">
        <v>25</v>
      </c>
      <c r="I73" s="33"/>
    </row>
    <row r="74" spans="1:9" customFormat="1" ht="18" customHeight="1" x14ac:dyDescent="0.25">
      <c r="A74" s="94" t="s">
        <v>90</v>
      </c>
      <c r="B74" s="102" t="s">
        <v>91</v>
      </c>
      <c r="C74" s="102"/>
      <c r="D74" s="96" t="s">
        <v>92</v>
      </c>
      <c r="E74" s="96">
        <f>1+E73</f>
        <v>58</v>
      </c>
      <c r="F74" s="33">
        <v>700</v>
      </c>
      <c r="G74" s="33">
        <v>684</v>
      </c>
      <c r="H74" s="33">
        <v>16</v>
      </c>
      <c r="I74" s="33"/>
    </row>
    <row r="75" spans="1:9" customFormat="1" ht="18" customHeight="1" x14ac:dyDescent="0.25">
      <c r="A75" s="94"/>
      <c r="B75" s="151" t="s">
        <v>44</v>
      </c>
      <c r="C75" s="151"/>
      <c r="D75" s="96"/>
      <c r="E75" s="96"/>
      <c r="F75" s="33"/>
      <c r="G75" s="33"/>
      <c r="H75" s="33"/>
      <c r="I75" s="33"/>
    </row>
    <row r="76" spans="1:9" customFormat="1" ht="18" customHeight="1" x14ac:dyDescent="0.25">
      <c r="A76" s="94"/>
      <c r="B76" s="150" t="s">
        <v>93</v>
      </c>
      <c r="C76" s="150"/>
      <c r="D76" s="96" t="s">
        <v>92</v>
      </c>
      <c r="E76" s="96">
        <f>+E74+1</f>
        <v>59</v>
      </c>
      <c r="F76" s="33">
        <v>700</v>
      </c>
      <c r="G76" s="33">
        <v>684</v>
      </c>
      <c r="H76" s="33">
        <v>16</v>
      </c>
      <c r="I76" s="33"/>
    </row>
    <row r="77" spans="1:9" customFormat="1" ht="18" customHeight="1" x14ac:dyDescent="0.25">
      <c r="A77" s="94"/>
      <c r="B77" s="150" t="s">
        <v>94</v>
      </c>
      <c r="C77" s="150"/>
      <c r="D77" s="96" t="s">
        <v>92</v>
      </c>
      <c r="E77" s="96">
        <f t="shared" ref="E77:E86" si="2">+E76+1</f>
        <v>60</v>
      </c>
      <c r="F77" s="33">
        <v>679</v>
      </c>
      <c r="G77" s="33">
        <v>671</v>
      </c>
      <c r="H77" s="33">
        <v>8</v>
      </c>
      <c r="I77" s="33"/>
    </row>
    <row r="78" spans="1:9" customFormat="1" ht="18" customHeight="1" x14ac:dyDescent="0.25">
      <c r="A78" s="94"/>
      <c r="B78" s="150" t="s">
        <v>95</v>
      </c>
      <c r="C78" s="150"/>
      <c r="D78" s="96" t="s">
        <v>92</v>
      </c>
      <c r="E78" s="96">
        <f t="shared" si="2"/>
        <v>61</v>
      </c>
      <c r="F78" s="33">
        <v>3</v>
      </c>
      <c r="G78" s="33">
        <v>3</v>
      </c>
      <c r="H78" s="33"/>
      <c r="I78" s="33"/>
    </row>
    <row r="79" spans="1:9" customFormat="1" ht="18" customHeight="1" x14ac:dyDescent="0.25">
      <c r="A79" s="94"/>
      <c r="B79" s="150" t="s">
        <v>96</v>
      </c>
      <c r="C79" s="150"/>
      <c r="D79" s="96" t="s">
        <v>92</v>
      </c>
      <c r="E79" s="96">
        <f t="shared" si="2"/>
        <v>62</v>
      </c>
      <c r="F79" s="33"/>
      <c r="G79" s="33"/>
      <c r="H79" s="33"/>
      <c r="I79" s="33"/>
    </row>
    <row r="80" spans="1:9" customFormat="1" ht="18" customHeight="1" x14ac:dyDescent="0.25">
      <c r="A80" s="94"/>
      <c r="B80" s="149" t="s">
        <v>97</v>
      </c>
      <c r="C80" s="149"/>
      <c r="D80" s="96" t="s">
        <v>92</v>
      </c>
      <c r="E80" s="96">
        <f t="shared" si="2"/>
        <v>63</v>
      </c>
      <c r="F80" s="33"/>
      <c r="G80" s="33"/>
      <c r="H80" s="33"/>
      <c r="I80" s="33"/>
    </row>
    <row r="81" spans="1:10" customFormat="1" ht="18" customHeight="1" x14ac:dyDescent="0.25">
      <c r="A81" s="94"/>
      <c r="B81" s="149" t="s">
        <v>98</v>
      </c>
      <c r="C81" s="149"/>
      <c r="D81" s="96" t="s">
        <v>92</v>
      </c>
      <c r="E81" s="96">
        <f t="shared" si="2"/>
        <v>64</v>
      </c>
      <c r="F81" s="33">
        <v>1</v>
      </c>
      <c r="G81" s="33">
        <v>1</v>
      </c>
      <c r="H81" s="33"/>
      <c r="I81" s="33"/>
    </row>
    <row r="82" spans="1:10" customFormat="1" ht="18" customHeight="1" x14ac:dyDescent="0.25">
      <c r="A82" s="94"/>
      <c r="B82" s="149" t="s">
        <v>99</v>
      </c>
      <c r="C82" s="149"/>
      <c r="D82" s="96" t="s">
        <v>92</v>
      </c>
      <c r="E82" s="96">
        <f t="shared" si="2"/>
        <v>65</v>
      </c>
      <c r="F82" s="33">
        <v>103</v>
      </c>
      <c r="G82" s="33">
        <v>101</v>
      </c>
      <c r="H82" s="33">
        <v>2</v>
      </c>
      <c r="I82" s="33"/>
    </row>
    <row r="83" spans="1:10" customFormat="1" ht="18" customHeight="1" x14ac:dyDescent="0.25">
      <c r="A83" s="94"/>
      <c r="B83" s="149" t="s">
        <v>100</v>
      </c>
      <c r="C83" s="149"/>
      <c r="D83" s="96" t="s">
        <v>92</v>
      </c>
      <c r="E83" s="96">
        <f t="shared" si="2"/>
        <v>66</v>
      </c>
      <c r="F83" s="33">
        <v>9</v>
      </c>
      <c r="G83" s="33">
        <v>8</v>
      </c>
      <c r="H83" s="33">
        <v>1</v>
      </c>
      <c r="I83" s="33"/>
    </row>
    <row r="84" spans="1:10" customFormat="1" ht="18" customHeight="1" x14ac:dyDescent="0.25">
      <c r="A84" s="94"/>
      <c r="B84" s="149" t="s">
        <v>101</v>
      </c>
      <c r="C84" s="149"/>
      <c r="D84" s="96" t="s">
        <v>92</v>
      </c>
      <c r="E84" s="96">
        <f t="shared" si="2"/>
        <v>67</v>
      </c>
      <c r="F84" s="33">
        <v>641</v>
      </c>
      <c r="G84" s="33">
        <v>630</v>
      </c>
      <c r="H84" s="33">
        <v>11</v>
      </c>
      <c r="I84" s="33"/>
    </row>
    <row r="85" spans="1:10" customFormat="1" ht="18" customHeight="1" x14ac:dyDescent="0.25">
      <c r="A85" s="94"/>
      <c r="B85" s="149" t="s">
        <v>102</v>
      </c>
      <c r="C85" s="149"/>
      <c r="D85" s="96" t="s">
        <v>92</v>
      </c>
      <c r="E85" s="96">
        <f t="shared" si="2"/>
        <v>68</v>
      </c>
      <c r="F85" s="33">
        <v>173</v>
      </c>
      <c r="G85" s="33">
        <v>173</v>
      </c>
      <c r="H85" s="33"/>
      <c r="I85" s="33"/>
    </row>
    <row r="86" spans="1:10" customFormat="1" ht="18" customHeight="1" x14ac:dyDescent="0.25">
      <c r="A86" s="94"/>
      <c r="B86" s="150" t="s">
        <v>103</v>
      </c>
      <c r="C86" s="150"/>
      <c r="D86" s="96" t="s">
        <v>92</v>
      </c>
      <c r="E86" s="96">
        <f t="shared" si="2"/>
        <v>69</v>
      </c>
      <c r="F86" s="33">
        <v>208</v>
      </c>
      <c r="G86" s="33">
        <v>205</v>
      </c>
      <c r="H86" s="33">
        <v>3</v>
      </c>
      <c r="I86" s="33"/>
    </row>
    <row r="87" spans="1:10" customFormat="1" ht="18" customHeight="1" x14ac:dyDescent="0.25">
      <c r="A87" s="94"/>
      <c r="B87" s="154" t="s">
        <v>104</v>
      </c>
      <c r="C87" s="155"/>
      <c r="D87" s="96" t="s">
        <v>92</v>
      </c>
      <c r="E87" s="96">
        <v>70</v>
      </c>
      <c r="F87" s="33">
        <v>21</v>
      </c>
      <c r="G87" s="33">
        <v>21</v>
      </c>
      <c r="H87" s="33"/>
      <c r="I87" s="33"/>
    </row>
    <row r="88" spans="1:10" customFormat="1" ht="18" customHeight="1" x14ac:dyDescent="0.25">
      <c r="A88" s="94"/>
      <c r="B88" s="150" t="s">
        <v>105</v>
      </c>
      <c r="C88" s="150"/>
      <c r="D88" s="96" t="s">
        <v>92</v>
      </c>
      <c r="E88" s="96">
        <v>71</v>
      </c>
      <c r="F88" s="33">
        <v>12</v>
      </c>
      <c r="G88" s="33"/>
      <c r="H88" s="33">
        <v>12</v>
      </c>
      <c r="I88" s="33"/>
    </row>
    <row r="89" spans="1:10" customFormat="1" ht="18" customHeight="1" x14ac:dyDescent="0.25">
      <c r="A89" s="94" t="s">
        <v>106</v>
      </c>
      <c r="B89" s="102" t="s">
        <v>107</v>
      </c>
      <c r="C89" s="102"/>
      <c r="D89" s="96" t="s">
        <v>108</v>
      </c>
      <c r="E89" s="96">
        <f>+E88+1</f>
        <v>72</v>
      </c>
      <c r="F89" s="33">
        <v>1772</v>
      </c>
      <c r="G89" s="33">
        <v>1763</v>
      </c>
      <c r="H89" s="33">
        <v>9</v>
      </c>
      <c r="I89" s="33"/>
      <c r="J89" s="1"/>
    </row>
    <row r="90" spans="1:10" customFormat="1" ht="18" customHeight="1" x14ac:dyDescent="0.25">
      <c r="A90" s="94"/>
      <c r="B90" s="151" t="s">
        <v>44</v>
      </c>
      <c r="C90" s="151"/>
      <c r="D90" s="96"/>
      <c r="E90" s="96"/>
      <c r="F90" s="33"/>
      <c r="G90" s="33"/>
      <c r="H90" s="33"/>
      <c r="I90" s="33"/>
    </row>
    <row r="91" spans="1:10" customFormat="1" ht="18" customHeight="1" x14ac:dyDescent="0.25">
      <c r="A91" s="94"/>
      <c r="B91" s="154" t="s">
        <v>109</v>
      </c>
      <c r="C91" s="155"/>
      <c r="D91" s="96" t="s">
        <v>108</v>
      </c>
      <c r="E91" s="96">
        <f>+E89+1</f>
        <v>73</v>
      </c>
      <c r="F91" s="33">
        <v>1064</v>
      </c>
      <c r="G91" s="33">
        <v>1062</v>
      </c>
      <c r="H91" s="33">
        <v>2</v>
      </c>
      <c r="I91" s="33"/>
    </row>
    <row r="92" spans="1:10" customFormat="1" ht="18" customHeight="1" x14ac:dyDescent="0.25">
      <c r="A92" s="94"/>
      <c r="B92" s="154" t="s">
        <v>110</v>
      </c>
      <c r="C92" s="155"/>
      <c r="D92" s="96" t="s">
        <v>108</v>
      </c>
      <c r="E92" s="96">
        <f t="shared" ref="E92:E103" si="3">+E91+1</f>
        <v>74</v>
      </c>
      <c r="F92" s="33">
        <v>1772</v>
      </c>
      <c r="G92" s="33">
        <v>1763</v>
      </c>
      <c r="H92" s="33">
        <v>9</v>
      </c>
      <c r="I92" s="33"/>
    </row>
    <row r="93" spans="1:10" customFormat="1" ht="18" customHeight="1" x14ac:dyDescent="0.25">
      <c r="A93" s="94"/>
      <c r="B93" s="154" t="s">
        <v>111</v>
      </c>
      <c r="C93" s="155"/>
      <c r="D93" s="96" t="s">
        <v>108</v>
      </c>
      <c r="E93" s="96">
        <f t="shared" si="3"/>
        <v>75</v>
      </c>
      <c r="F93" s="33">
        <v>1772</v>
      </c>
      <c r="G93" s="33">
        <v>1763</v>
      </c>
      <c r="H93" s="33">
        <v>9</v>
      </c>
      <c r="I93" s="33"/>
    </row>
    <row r="94" spans="1:10" customFormat="1" ht="18" customHeight="1" x14ac:dyDescent="0.25">
      <c r="A94" s="94"/>
      <c r="B94" s="149" t="s">
        <v>112</v>
      </c>
      <c r="C94" s="149"/>
      <c r="D94" s="96" t="s">
        <v>108</v>
      </c>
      <c r="E94" s="96">
        <f t="shared" si="3"/>
        <v>76</v>
      </c>
      <c r="F94" s="33">
        <v>129</v>
      </c>
      <c r="G94" s="33">
        <v>129</v>
      </c>
      <c r="H94" s="33"/>
      <c r="I94" s="33"/>
    </row>
    <row r="95" spans="1:10" customFormat="1" ht="18" customHeight="1" x14ac:dyDescent="0.25">
      <c r="A95" s="94"/>
      <c r="B95" s="149" t="s">
        <v>113</v>
      </c>
      <c r="C95" s="149"/>
      <c r="D95" s="96" t="s">
        <v>108</v>
      </c>
      <c r="E95" s="96">
        <f t="shared" si="3"/>
        <v>77</v>
      </c>
      <c r="F95" s="33">
        <v>9</v>
      </c>
      <c r="G95" s="33">
        <v>9</v>
      </c>
      <c r="H95" s="33"/>
      <c r="I95" s="33"/>
    </row>
    <row r="96" spans="1:10" customFormat="1" ht="18" customHeight="1" x14ac:dyDescent="0.25">
      <c r="A96" s="94"/>
      <c r="B96" s="149" t="s">
        <v>114</v>
      </c>
      <c r="C96" s="149"/>
      <c r="D96" s="96" t="s">
        <v>108</v>
      </c>
      <c r="E96" s="96">
        <f t="shared" si="3"/>
        <v>78</v>
      </c>
      <c r="F96" s="33">
        <v>726</v>
      </c>
      <c r="G96" s="33">
        <v>722</v>
      </c>
      <c r="H96" s="33">
        <v>4</v>
      </c>
      <c r="I96" s="84"/>
    </row>
    <row r="97" spans="1:9" customFormat="1" ht="18" customHeight="1" x14ac:dyDescent="0.25">
      <c r="A97" s="94"/>
      <c r="B97" s="149" t="s">
        <v>115</v>
      </c>
      <c r="C97" s="149"/>
      <c r="D97" s="96" t="s">
        <v>108</v>
      </c>
      <c r="E97" s="96">
        <f t="shared" si="3"/>
        <v>79</v>
      </c>
      <c r="F97" s="33">
        <v>162</v>
      </c>
      <c r="G97" s="33">
        <v>162</v>
      </c>
      <c r="H97" s="33"/>
      <c r="I97" s="33"/>
    </row>
    <row r="98" spans="1:9" customFormat="1" ht="18" customHeight="1" x14ac:dyDescent="0.25">
      <c r="A98" s="94"/>
      <c r="B98" s="149" t="s">
        <v>116</v>
      </c>
      <c r="C98" s="149"/>
      <c r="D98" s="96" t="s">
        <v>108</v>
      </c>
      <c r="E98" s="96">
        <f t="shared" si="3"/>
        <v>80</v>
      </c>
      <c r="F98" s="33">
        <v>778</v>
      </c>
      <c r="G98" s="33">
        <v>775</v>
      </c>
      <c r="H98" s="33">
        <v>3</v>
      </c>
      <c r="I98" s="33"/>
    </row>
    <row r="99" spans="1:9" customFormat="1" ht="18" customHeight="1" x14ac:dyDescent="0.25">
      <c r="A99" s="94"/>
      <c r="B99" s="149" t="s">
        <v>117</v>
      </c>
      <c r="C99" s="149"/>
      <c r="D99" s="96" t="s">
        <v>108</v>
      </c>
      <c r="E99" s="96">
        <f t="shared" si="3"/>
        <v>81</v>
      </c>
      <c r="F99" s="33">
        <v>81</v>
      </c>
      <c r="G99" s="33">
        <v>81</v>
      </c>
      <c r="H99" s="33"/>
      <c r="I99" s="33"/>
    </row>
    <row r="100" spans="1:9" customFormat="1" ht="18" customHeight="1" x14ac:dyDescent="0.25">
      <c r="A100" s="94"/>
      <c r="B100" s="149" t="s">
        <v>118</v>
      </c>
      <c r="C100" s="149"/>
      <c r="D100" s="96" t="s">
        <v>108</v>
      </c>
      <c r="E100" s="96">
        <f t="shared" si="3"/>
        <v>82</v>
      </c>
      <c r="F100" s="33">
        <v>997</v>
      </c>
      <c r="G100" s="33">
        <v>995</v>
      </c>
      <c r="H100" s="33">
        <v>2</v>
      </c>
      <c r="I100" s="33"/>
    </row>
    <row r="101" spans="1:9" customFormat="1" ht="18" customHeight="1" x14ac:dyDescent="0.25">
      <c r="A101" s="94"/>
      <c r="B101" s="149" t="s">
        <v>119</v>
      </c>
      <c r="C101" s="149"/>
      <c r="D101" s="96" t="s">
        <v>108</v>
      </c>
      <c r="E101" s="96">
        <f t="shared" si="3"/>
        <v>83</v>
      </c>
      <c r="F101" s="33">
        <v>62</v>
      </c>
      <c r="G101" s="33">
        <v>62</v>
      </c>
      <c r="H101" s="33"/>
      <c r="I101" s="33"/>
    </row>
    <row r="102" spans="1:9" customFormat="1" ht="18" customHeight="1" x14ac:dyDescent="0.25">
      <c r="A102" s="94"/>
      <c r="B102" s="150" t="s">
        <v>120</v>
      </c>
      <c r="C102" s="150"/>
      <c r="D102" s="96" t="s">
        <v>108</v>
      </c>
      <c r="E102" s="96">
        <f t="shared" si="3"/>
        <v>84</v>
      </c>
      <c r="F102" s="33">
        <v>207</v>
      </c>
      <c r="G102" s="33">
        <v>207</v>
      </c>
      <c r="H102" s="33"/>
      <c r="I102" s="33"/>
    </row>
    <row r="103" spans="1:9" customFormat="1" ht="18" customHeight="1" x14ac:dyDescent="0.25">
      <c r="A103" s="94"/>
      <c r="B103" s="150" t="s">
        <v>121</v>
      </c>
      <c r="C103" s="150"/>
      <c r="D103" s="96" t="s">
        <v>108</v>
      </c>
      <c r="E103" s="96">
        <f t="shared" si="3"/>
        <v>85</v>
      </c>
      <c r="F103" s="33">
        <v>612</v>
      </c>
      <c r="G103" s="33">
        <v>612</v>
      </c>
      <c r="H103" s="33"/>
      <c r="I103" s="33"/>
    </row>
    <row r="104" spans="1:9" s="66" customFormat="1" ht="18" customHeight="1" x14ac:dyDescent="0.25">
      <c r="A104" s="152"/>
      <c r="B104" s="153" t="s">
        <v>122</v>
      </c>
      <c r="C104" s="153"/>
      <c r="D104" s="96" t="s">
        <v>108</v>
      </c>
      <c r="E104" s="96">
        <v>86</v>
      </c>
      <c r="F104" s="33">
        <v>3</v>
      </c>
      <c r="G104" s="33"/>
      <c r="H104" s="33">
        <v>3</v>
      </c>
      <c r="I104" s="33"/>
    </row>
    <row r="105" spans="1:9" x14ac:dyDescent="0.25">
      <c r="A105" s="36"/>
    </row>
    <row r="106" spans="1:9" x14ac:dyDescent="0.25">
      <c r="A106" s="36"/>
    </row>
    <row r="107" spans="1:9" x14ac:dyDescent="0.25">
      <c r="A107" s="36"/>
    </row>
    <row r="108" spans="1:9" x14ac:dyDescent="0.25">
      <c r="A108" s="36"/>
    </row>
    <row r="109" spans="1:9" x14ac:dyDescent="0.25">
      <c r="A109" s="36"/>
    </row>
    <row r="110" spans="1:9" x14ac:dyDescent="0.25">
      <c r="A110" s="36"/>
    </row>
    <row r="111" spans="1:9" x14ac:dyDescent="0.25">
      <c r="A111" s="36"/>
    </row>
    <row r="112" spans="1:9" x14ac:dyDescent="0.25">
      <c r="A112" s="36"/>
    </row>
    <row r="113" spans="1:1" x14ac:dyDescent="0.25">
      <c r="A113" s="36"/>
    </row>
    <row r="114" spans="1:1" x14ac:dyDescent="0.25">
      <c r="A114" s="36"/>
    </row>
    <row r="115" spans="1:1" x14ac:dyDescent="0.25">
      <c r="A115" s="36"/>
    </row>
    <row r="116" spans="1:1" x14ac:dyDescent="0.25">
      <c r="A116" s="36"/>
    </row>
    <row r="117" spans="1:1" x14ac:dyDescent="0.25">
      <c r="A117" s="36"/>
    </row>
    <row r="118" spans="1:1" x14ac:dyDescent="0.25">
      <c r="A118" s="36"/>
    </row>
    <row r="119" spans="1:1" x14ac:dyDescent="0.25">
      <c r="A119" s="36"/>
    </row>
    <row r="120" spans="1:1" x14ac:dyDescent="0.25">
      <c r="A120" s="36"/>
    </row>
    <row r="121" spans="1:1" x14ac:dyDescent="0.25">
      <c r="A121" s="36"/>
    </row>
    <row r="122" spans="1:1" x14ac:dyDescent="0.25">
      <c r="A122" s="36"/>
    </row>
    <row r="123" spans="1:1" x14ac:dyDescent="0.25">
      <c r="A123" s="36"/>
    </row>
    <row r="124" spans="1:1" x14ac:dyDescent="0.25">
      <c r="A124" s="36"/>
    </row>
    <row r="125" spans="1:1" x14ac:dyDescent="0.25">
      <c r="A125" s="36"/>
    </row>
    <row r="126" spans="1:1" x14ac:dyDescent="0.25">
      <c r="A126" s="36"/>
    </row>
    <row r="127" spans="1:1" x14ac:dyDescent="0.25">
      <c r="A127" s="36"/>
    </row>
    <row r="128" spans="1:1" x14ac:dyDescent="0.25">
      <c r="A128" s="36"/>
    </row>
    <row r="129" spans="1:1" x14ac:dyDescent="0.25">
      <c r="A129" s="36"/>
    </row>
    <row r="130" spans="1:1" x14ac:dyDescent="0.25">
      <c r="A130" s="36"/>
    </row>
    <row r="131" spans="1:1" x14ac:dyDescent="0.25">
      <c r="A131" s="36"/>
    </row>
    <row r="132" spans="1:1" x14ac:dyDescent="0.25">
      <c r="A132" s="36"/>
    </row>
    <row r="133" spans="1:1" x14ac:dyDescent="0.25">
      <c r="A133" s="36"/>
    </row>
    <row r="134" spans="1:1" x14ac:dyDescent="0.25">
      <c r="A134" s="36"/>
    </row>
    <row r="135" spans="1:1" x14ac:dyDescent="0.25">
      <c r="A135" s="36"/>
    </row>
    <row r="136" spans="1:1" x14ac:dyDescent="0.25">
      <c r="A136" s="36"/>
    </row>
    <row r="137" spans="1:1" x14ac:dyDescent="0.25">
      <c r="A137" s="36"/>
    </row>
    <row r="138" spans="1:1" x14ac:dyDescent="0.25">
      <c r="A138" s="36"/>
    </row>
    <row r="139" spans="1:1" x14ac:dyDescent="0.25">
      <c r="A139" s="36"/>
    </row>
  </sheetData>
  <mergeCells count="87">
    <mergeCell ref="B70:C70"/>
    <mergeCell ref="B87:C87"/>
    <mergeCell ref="B91:C91"/>
    <mergeCell ref="B92:C92"/>
    <mergeCell ref="B93:C93"/>
    <mergeCell ref="B23:C23"/>
    <mergeCell ref="B24:C24"/>
    <mergeCell ref="B27:C27"/>
    <mergeCell ref="B28:C28"/>
    <mergeCell ref="B31:C31"/>
    <mergeCell ref="B21:C21"/>
    <mergeCell ref="B12:C12"/>
    <mergeCell ref="B13:C13"/>
    <mergeCell ref="B16:C16"/>
    <mergeCell ref="B22:C22"/>
    <mergeCell ref="B104:C104"/>
    <mergeCell ref="B88:C88"/>
    <mergeCell ref="B89:C89"/>
    <mergeCell ref="B90:C90"/>
    <mergeCell ref="B72:C72"/>
    <mergeCell ref="B73:C73"/>
    <mergeCell ref="B74:C74"/>
    <mergeCell ref="B75:C75"/>
    <mergeCell ref="B76:C76"/>
    <mergeCell ref="B86:C86"/>
    <mergeCell ref="B77:C77"/>
    <mergeCell ref="B78:C78"/>
    <mergeCell ref="B79:C79"/>
    <mergeCell ref="B102:C102"/>
    <mergeCell ref="B103:C103"/>
    <mergeCell ref="B62:C62"/>
    <mergeCell ref="B63:C63"/>
    <mergeCell ref="B64:C64"/>
    <mergeCell ref="B55:C55"/>
    <mergeCell ref="B67:C67"/>
    <mergeCell ref="B59:C59"/>
    <mergeCell ref="B66:C66"/>
    <mergeCell ref="B65:C65"/>
    <mergeCell ref="B60:C60"/>
    <mergeCell ref="B61:C61"/>
    <mergeCell ref="C1:G1"/>
    <mergeCell ref="C2:G2"/>
    <mergeCell ref="B19:C19"/>
    <mergeCell ref="B26:C26"/>
    <mergeCell ref="B14:C14"/>
    <mergeCell ref="B15:C15"/>
    <mergeCell ref="B17:C17"/>
    <mergeCell ref="B18:C18"/>
    <mergeCell ref="C3:G3"/>
    <mergeCell ref="B25:C25"/>
    <mergeCell ref="B7:C7"/>
    <mergeCell ref="B8:C8"/>
    <mergeCell ref="B9:C9"/>
    <mergeCell ref="B10:C10"/>
    <mergeCell ref="B11:C11"/>
    <mergeCell ref="B20:C20"/>
    <mergeCell ref="B36:C36"/>
    <mergeCell ref="B37:C37"/>
    <mergeCell ref="B57:C57"/>
    <mergeCell ref="B58:C58"/>
    <mergeCell ref="B40:C40"/>
    <mergeCell ref="B46:C46"/>
    <mergeCell ref="B51:C51"/>
    <mergeCell ref="B53:C53"/>
    <mergeCell ref="B54:C54"/>
    <mergeCell ref="B56:C56"/>
    <mergeCell ref="B38:C38"/>
    <mergeCell ref="B39:C39"/>
    <mergeCell ref="B48:C48"/>
    <mergeCell ref="B49:C49"/>
    <mergeCell ref="B52:C52"/>
    <mergeCell ref="B29:C29"/>
    <mergeCell ref="B30:C30"/>
    <mergeCell ref="B68:C68"/>
    <mergeCell ref="B69:C69"/>
    <mergeCell ref="B71:C71"/>
    <mergeCell ref="B32:C32"/>
    <mergeCell ref="B33:C33"/>
    <mergeCell ref="B50:C50"/>
    <mergeCell ref="B34:C34"/>
    <mergeCell ref="B35:C35"/>
    <mergeCell ref="B44:C44"/>
    <mergeCell ref="B47:C47"/>
    <mergeCell ref="B45:C45"/>
    <mergeCell ref="B42:C42"/>
    <mergeCell ref="B41:C41"/>
    <mergeCell ref="B43:C43"/>
  </mergeCells>
  <pageMargins left="0.7" right="0.28000000000000003" top="0.24" bottom="0.27" header="0.3" footer="0.3"/>
  <pageSetup paperSize="9" scale="9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topLeftCell="A22" zoomScaleNormal="100" zoomScalePageLayoutView="115" workbookViewId="0">
      <selection activeCell="E37" sqref="E37"/>
    </sheetView>
  </sheetViews>
  <sheetFormatPr defaultColWidth="9.140625" defaultRowHeight="15" x14ac:dyDescent="0.25"/>
  <cols>
    <col min="1" max="1" width="5.85546875" style="32" customWidth="1"/>
    <col min="2" max="2" width="29.5703125" style="32" customWidth="1"/>
    <col min="3" max="3" width="6.140625" style="32" customWidth="1"/>
    <col min="4" max="4" width="4.28515625" style="32" customWidth="1"/>
    <col min="5" max="5" width="5.85546875" style="32" customWidth="1"/>
    <col min="6" max="6" width="6" style="32" customWidth="1"/>
    <col min="7" max="7" width="6.28515625" style="32" customWidth="1"/>
    <col min="8" max="8" width="5.7109375" style="32" customWidth="1"/>
    <col min="9" max="9" width="6" style="32" customWidth="1"/>
    <col min="10" max="10" width="5.5703125" style="32" customWidth="1"/>
    <col min="11" max="11" width="5.7109375" style="32" customWidth="1"/>
    <col min="12" max="12" width="5.85546875" style="32" customWidth="1"/>
    <col min="13" max="13" width="5.140625" style="32" customWidth="1"/>
    <col min="14" max="14" width="5.28515625" style="32" customWidth="1"/>
    <col min="15" max="15" width="5.42578125" style="32" customWidth="1"/>
    <col min="16" max="16" width="5.28515625" style="32" customWidth="1"/>
    <col min="17" max="17" width="4.85546875" style="32" customWidth="1"/>
    <col min="18" max="18" width="4.42578125" style="32" customWidth="1"/>
    <col min="19" max="19" width="4.7109375" style="32" customWidth="1"/>
    <col min="20" max="20" width="5.42578125" style="32" customWidth="1"/>
    <col min="21" max="16384" width="9.140625" style="32"/>
  </cols>
  <sheetData>
    <row r="1" spans="1:20" s="34" customFormat="1" ht="21.75" customHeight="1" x14ac:dyDescent="0.25">
      <c r="A1" s="99" t="s">
        <v>123</v>
      </c>
      <c r="B1" s="99" t="s">
        <v>124</v>
      </c>
      <c r="C1" s="104" t="s">
        <v>125</v>
      </c>
      <c r="D1" s="104" t="s">
        <v>14</v>
      </c>
      <c r="E1" s="110" t="s">
        <v>15</v>
      </c>
      <c r="F1" s="111"/>
      <c r="G1" s="111"/>
      <c r="H1" s="112"/>
      <c r="I1" s="110" t="s">
        <v>16</v>
      </c>
      <c r="J1" s="111"/>
      <c r="K1" s="111"/>
      <c r="L1" s="112"/>
      <c r="M1" s="110" t="s">
        <v>17</v>
      </c>
      <c r="N1" s="111"/>
      <c r="O1" s="111"/>
      <c r="P1" s="112"/>
      <c r="Q1" s="99" t="s">
        <v>18</v>
      </c>
      <c r="R1" s="99"/>
      <c r="S1" s="99"/>
      <c r="T1" s="99"/>
    </row>
    <row r="2" spans="1:20" s="34" customFormat="1" ht="27.75" customHeight="1" x14ac:dyDescent="0.25">
      <c r="A2" s="99"/>
      <c r="B2" s="99"/>
      <c r="C2" s="107"/>
      <c r="D2" s="108"/>
      <c r="E2" s="104" t="s">
        <v>15</v>
      </c>
      <c r="F2" s="106" t="s">
        <v>126</v>
      </c>
      <c r="G2" s="103" t="s">
        <v>370</v>
      </c>
      <c r="H2" s="101"/>
      <c r="I2" s="104" t="s">
        <v>15</v>
      </c>
      <c r="J2" s="106" t="s">
        <v>126</v>
      </c>
      <c r="K2" s="103" t="s">
        <v>369</v>
      </c>
      <c r="L2" s="101"/>
      <c r="M2" s="104" t="s">
        <v>15</v>
      </c>
      <c r="N2" s="106" t="s">
        <v>126</v>
      </c>
      <c r="O2" s="103" t="s">
        <v>370</v>
      </c>
      <c r="P2" s="101"/>
      <c r="Q2" s="104" t="s">
        <v>15</v>
      </c>
      <c r="R2" s="106" t="s">
        <v>126</v>
      </c>
      <c r="S2" s="103" t="s">
        <v>369</v>
      </c>
      <c r="T2" s="101"/>
    </row>
    <row r="3" spans="1:20" s="34" customFormat="1" ht="14.25" customHeight="1" x14ac:dyDescent="0.25">
      <c r="A3" s="99"/>
      <c r="B3" s="99"/>
      <c r="C3" s="105"/>
      <c r="D3" s="109"/>
      <c r="E3" s="105"/>
      <c r="F3" s="105"/>
      <c r="G3" s="65" t="s">
        <v>127</v>
      </c>
      <c r="H3" s="65" t="s">
        <v>126</v>
      </c>
      <c r="I3" s="105"/>
      <c r="J3" s="105"/>
      <c r="K3" s="65" t="s">
        <v>127</v>
      </c>
      <c r="L3" s="65" t="s">
        <v>126</v>
      </c>
      <c r="M3" s="105"/>
      <c r="N3" s="105"/>
      <c r="O3" s="65" t="s">
        <v>127</v>
      </c>
      <c r="P3" s="65" t="s">
        <v>126</v>
      </c>
      <c r="Q3" s="105"/>
      <c r="R3" s="105"/>
      <c r="S3" s="65" t="s">
        <v>127</v>
      </c>
      <c r="T3" s="65" t="s">
        <v>126</v>
      </c>
    </row>
    <row r="4" spans="1:20" s="34" customFormat="1" ht="14.25" customHeight="1" x14ac:dyDescent="0.25">
      <c r="A4" s="63"/>
      <c r="B4" s="65" t="s">
        <v>19</v>
      </c>
      <c r="C4" s="65" t="s">
        <v>20</v>
      </c>
      <c r="D4" s="65" t="s">
        <v>21</v>
      </c>
      <c r="E4" s="65">
        <v>1</v>
      </c>
      <c r="F4" s="65">
        <v>2</v>
      </c>
      <c r="G4" s="65">
        <v>3</v>
      </c>
      <c r="H4" s="65">
        <v>4</v>
      </c>
      <c r="I4" s="65">
        <v>5</v>
      </c>
      <c r="J4" s="65">
        <v>6</v>
      </c>
      <c r="K4" s="65">
        <v>7</v>
      </c>
      <c r="L4" s="65">
        <v>8</v>
      </c>
      <c r="M4" s="65">
        <v>9</v>
      </c>
      <c r="N4" s="65">
        <v>10</v>
      </c>
      <c r="O4" s="65">
        <v>11</v>
      </c>
      <c r="P4" s="65">
        <v>12</v>
      </c>
      <c r="Q4" s="65">
        <v>13</v>
      </c>
      <c r="R4" s="65">
        <v>14</v>
      </c>
      <c r="S4" s="65">
        <v>15</v>
      </c>
      <c r="T4" s="65">
        <v>16</v>
      </c>
    </row>
    <row r="5" spans="1:20" s="66" customFormat="1" ht="24.75" customHeight="1" x14ac:dyDescent="0.25">
      <c r="A5" s="26" t="s">
        <v>128</v>
      </c>
      <c r="B5" s="26" t="s">
        <v>129</v>
      </c>
      <c r="C5" s="27" t="s">
        <v>130</v>
      </c>
      <c r="D5" s="16">
        <v>87</v>
      </c>
      <c r="E5" s="18">
        <v>58068</v>
      </c>
      <c r="F5" s="18">
        <v>28041</v>
      </c>
      <c r="G5" s="18">
        <v>50346</v>
      </c>
      <c r="H5" s="18">
        <v>24290</v>
      </c>
      <c r="I5" s="18">
        <v>57751</v>
      </c>
      <c r="J5" s="18">
        <v>27892</v>
      </c>
      <c r="K5" s="18">
        <v>50316</v>
      </c>
      <c r="L5" s="18">
        <v>24279</v>
      </c>
      <c r="M5" s="18">
        <v>317</v>
      </c>
      <c r="N5" s="18">
        <v>149</v>
      </c>
      <c r="O5" s="18">
        <v>30</v>
      </c>
      <c r="P5" s="18">
        <v>11</v>
      </c>
      <c r="Q5" s="18"/>
      <c r="R5" s="18"/>
      <c r="S5" s="18"/>
      <c r="T5" s="18"/>
    </row>
    <row r="6" spans="1:20" s="66" customFormat="1" ht="19.5" customHeight="1" x14ac:dyDescent="0.25">
      <c r="A6" s="25" t="s">
        <v>131</v>
      </c>
      <c r="B6" s="25" t="s">
        <v>132</v>
      </c>
      <c r="C6" s="22" t="s">
        <v>130</v>
      </c>
      <c r="D6" s="4">
        <f>+D5+1</f>
        <v>88</v>
      </c>
      <c r="E6" s="18">
        <v>15141</v>
      </c>
      <c r="F6" s="18">
        <v>7436</v>
      </c>
      <c r="G6" s="18">
        <v>13285</v>
      </c>
      <c r="H6" s="18">
        <v>6530</v>
      </c>
      <c r="I6" s="18">
        <v>14972</v>
      </c>
      <c r="J6" s="18">
        <v>7351</v>
      </c>
      <c r="K6" s="18">
        <v>13274</v>
      </c>
      <c r="L6" s="18">
        <v>6524</v>
      </c>
      <c r="M6" s="18">
        <v>169</v>
      </c>
      <c r="N6" s="18">
        <v>85</v>
      </c>
      <c r="O6" s="18">
        <v>11</v>
      </c>
      <c r="P6" s="18">
        <v>6</v>
      </c>
      <c r="Q6" s="18"/>
      <c r="R6" s="18"/>
      <c r="S6" s="18"/>
      <c r="T6" s="18"/>
    </row>
    <row r="7" spans="1:20" s="66" customFormat="1" ht="19.5" customHeight="1" x14ac:dyDescent="0.25">
      <c r="A7" s="25"/>
      <c r="B7" s="64" t="s">
        <v>133</v>
      </c>
      <c r="C7" s="22"/>
      <c r="D7" s="16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s="66" customFormat="1" ht="19.5" customHeight="1" x14ac:dyDescent="0.25">
      <c r="A8" s="64"/>
      <c r="B8" s="64" t="s">
        <v>32</v>
      </c>
      <c r="C8" s="22" t="s">
        <v>130</v>
      </c>
      <c r="D8" s="16">
        <f>+D6+1</f>
        <v>89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s="66" customFormat="1" ht="19.5" customHeight="1" x14ac:dyDescent="0.25">
      <c r="A9" s="64"/>
      <c r="B9" s="64" t="s">
        <v>134</v>
      </c>
      <c r="C9" s="22" t="s">
        <v>130</v>
      </c>
      <c r="D9" s="16">
        <f>1+D8</f>
        <v>90</v>
      </c>
      <c r="E9" s="18">
        <v>15141</v>
      </c>
      <c r="F9" s="18">
        <v>7436</v>
      </c>
      <c r="G9" s="18">
        <v>13285</v>
      </c>
      <c r="H9" s="18">
        <v>6530</v>
      </c>
      <c r="I9" s="18">
        <v>14972</v>
      </c>
      <c r="J9" s="18">
        <v>7351</v>
      </c>
      <c r="K9" s="18">
        <v>13274</v>
      </c>
      <c r="L9" s="18">
        <v>6524</v>
      </c>
      <c r="M9" s="18">
        <v>169</v>
      </c>
      <c r="N9" s="18">
        <v>85</v>
      </c>
      <c r="O9" s="18">
        <v>11</v>
      </c>
      <c r="P9" s="18">
        <v>6</v>
      </c>
      <c r="Q9" s="18"/>
      <c r="R9" s="18"/>
      <c r="S9" s="18"/>
      <c r="T9" s="18"/>
    </row>
    <row r="10" spans="1:20" s="66" customFormat="1" ht="19.5" customHeight="1" x14ac:dyDescent="0.25">
      <c r="A10" s="29"/>
      <c r="B10" s="29" t="s">
        <v>135</v>
      </c>
      <c r="C10" s="22"/>
      <c r="D10" s="16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s="66" customFormat="1" ht="19.5" customHeight="1" x14ac:dyDescent="0.25">
      <c r="A11" s="25"/>
      <c r="B11" s="25" t="s">
        <v>136</v>
      </c>
      <c r="C11" s="22" t="s">
        <v>130</v>
      </c>
      <c r="D11" s="16">
        <f>+D9+1</f>
        <v>91</v>
      </c>
      <c r="E11" s="18">
        <v>15141</v>
      </c>
      <c r="F11" s="18">
        <v>7436</v>
      </c>
      <c r="G11" s="18">
        <v>13285</v>
      </c>
      <c r="H11" s="18">
        <v>6530</v>
      </c>
      <c r="I11" s="18">
        <v>14972</v>
      </c>
      <c r="J11" s="18">
        <v>7351</v>
      </c>
      <c r="K11" s="18">
        <v>13274</v>
      </c>
      <c r="L11" s="18">
        <v>6524</v>
      </c>
      <c r="M11" s="18">
        <v>169</v>
      </c>
      <c r="N11" s="18">
        <v>85</v>
      </c>
      <c r="O11" s="18">
        <v>11</v>
      </c>
      <c r="P11" s="18">
        <v>6</v>
      </c>
      <c r="Q11" s="18"/>
      <c r="R11" s="18"/>
      <c r="S11" s="18"/>
      <c r="T11" s="18"/>
    </row>
    <row r="12" spans="1:20" s="66" customFormat="1" ht="19.5" customHeight="1" x14ac:dyDescent="0.25">
      <c r="A12" s="29"/>
      <c r="B12" s="25" t="s">
        <v>137</v>
      </c>
      <c r="C12" s="22" t="s">
        <v>130</v>
      </c>
      <c r="D12" s="16">
        <f>+D11+1</f>
        <v>92</v>
      </c>
      <c r="E12" s="18">
        <v>14592</v>
      </c>
      <c r="F12" s="18">
        <v>7163</v>
      </c>
      <c r="G12" s="18">
        <v>12845</v>
      </c>
      <c r="H12" s="18">
        <v>6319</v>
      </c>
      <c r="I12" s="18">
        <v>14515</v>
      </c>
      <c r="J12" s="18">
        <v>7126</v>
      </c>
      <c r="K12" s="18">
        <v>12839</v>
      </c>
      <c r="L12" s="18">
        <v>6315</v>
      </c>
      <c r="M12" s="18">
        <v>77</v>
      </c>
      <c r="N12" s="18">
        <v>37</v>
      </c>
      <c r="O12" s="18">
        <v>6</v>
      </c>
      <c r="P12" s="18">
        <v>4</v>
      </c>
      <c r="Q12" s="18"/>
      <c r="R12" s="18"/>
      <c r="S12" s="18"/>
      <c r="T12" s="18"/>
    </row>
    <row r="13" spans="1:20" s="66" customFormat="1" ht="19.5" customHeight="1" x14ac:dyDescent="0.25">
      <c r="A13" s="29"/>
      <c r="B13" s="25" t="s">
        <v>138</v>
      </c>
      <c r="C13" s="22" t="s">
        <v>130</v>
      </c>
      <c r="D13" s="16">
        <f>+D12+1</f>
        <v>93</v>
      </c>
      <c r="E13" s="18">
        <v>3</v>
      </c>
      <c r="F13" s="18">
        <v>1</v>
      </c>
      <c r="G13" s="18">
        <v>3</v>
      </c>
      <c r="H13" s="18">
        <v>1</v>
      </c>
      <c r="I13" s="18">
        <v>3</v>
      </c>
      <c r="J13" s="18">
        <v>1</v>
      </c>
      <c r="K13" s="18">
        <v>3</v>
      </c>
      <c r="L13" s="18">
        <v>1</v>
      </c>
      <c r="M13" s="18"/>
      <c r="N13" s="18"/>
      <c r="O13" s="18"/>
      <c r="P13" s="18"/>
      <c r="Q13" s="18"/>
      <c r="R13" s="18"/>
      <c r="S13" s="18"/>
      <c r="T13" s="18"/>
    </row>
    <row r="14" spans="1:20" s="66" customFormat="1" ht="19.5" customHeight="1" x14ac:dyDescent="0.25">
      <c r="A14" s="29"/>
      <c r="B14" s="25" t="s">
        <v>139</v>
      </c>
      <c r="C14" s="22" t="s">
        <v>130</v>
      </c>
      <c r="D14" s="16">
        <v>94</v>
      </c>
      <c r="E14" s="18">
        <v>119</v>
      </c>
      <c r="F14" s="18">
        <v>60</v>
      </c>
      <c r="G14" s="18">
        <v>9</v>
      </c>
      <c r="H14" s="18">
        <v>5</v>
      </c>
      <c r="I14" s="18"/>
      <c r="J14" s="18"/>
      <c r="K14" s="18"/>
      <c r="L14" s="18"/>
      <c r="M14" s="18">
        <v>119</v>
      </c>
      <c r="N14" s="18">
        <v>60</v>
      </c>
      <c r="O14" s="18">
        <v>9</v>
      </c>
      <c r="P14" s="18">
        <v>5</v>
      </c>
      <c r="Q14" s="18"/>
      <c r="R14" s="18"/>
      <c r="S14" s="18"/>
      <c r="T14" s="18"/>
    </row>
    <row r="15" spans="1:20" s="66" customFormat="1" ht="19.5" customHeight="1" x14ac:dyDescent="0.25">
      <c r="A15" s="25" t="s">
        <v>140</v>
      </c>
      <c r="B15" s="25" t="s">
        <v>141</v>
      </c>
      <c r="C15" s="22" t="s">
        <v>130</v>
      </c>
      <c r="D15" s="16">
        <v>95</v>
      </c>
      <c r="E15" s="18">
        <v>42927</v>
      </c>
      <c r="F15" s="18">
        <v>20605</v>
      </c>
      <c r="G15" s="18">
        <v>37061</v>
      </c>
      <c r="H15" s="18">
        <v>17760</v>
      </c>
      <c r="I15" s="18">
        <v>42779</v>
      </c>
      <c r="J15" s="18">
        <v>20541</v>
      </c>
      <c r="K15" s="18">
        <v>37042</v>
      </c>
      <c r="L15" s="18">
        <v>17755</v>
      </c>
      <c r="M15" s="18">
        <v>148</v>
      </c>
      <c r="N15" s="18">
        <v>64</v>
      </c>
      <c r="O15" s="18">
        <v>19</v>
      </c>
      <c r="P15" s="18">
        <v>5</v>
      </c>
      <c r="Q15" s="18"/>
      <c r="R15" s="18"/>
      <c r="S15" s="18"/>
      <c r="T15" s="18"/>
    </row>
    <row r="16" spans="1:20" s="66" customFormat="1" ht="19.5" customHeight="1" x14ac:dyDescent="0.25">
      <c r="A16" s="25"/>
      <c r="B16" s="64" t="s">
        <v>133</v>
      </c>
      <c r="C16" s="22"/>
      <c r="D16" s="16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1" s="66" customFormat="1" ht="19.5" customHeight="1" x14ac:dyDescent="0.25">
      <c r="A17" s="64"/>
      <c r="B17" s="64" t="s">
        <v>32</v>
      </c>
      <c r="C17" s="22" t="s">
        <v>130</v>
      </c>
      <c r="D17" s="16">
        <f>+D15+1</f>
        <v>96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</row>
    <row r="18" spans="1:21" s="66" customFormat="1" ht="19.5" customHeight="1" x14ac:dyDescent="0.25">
      <c r="A18" s="64"/>
      <c r="B18" s="64" t="s">
        <v>134</v>
      </c>
      <c r="C18" s="22" t="s">
        <v>130</v>
      </c>
      <c r="D18" s="16">
        <f>+D17+1</f>
        <v>97</v>
      </c>
      <c r="E18" s="18">
        <v>42927</v>
      </c>
      <c r="F18" s="18">
        <v>20605</v>
      </c>
      <c r="G18" s="18">
        <v>37061</v>
      </c>
      <c r="H18" s="18">
        <v>17760</v>
      </c>
      <c r="I18" s="18">
        <v>42779</v>
      </c>
      <c r="J18" s="18">
        <v>20541</v>
      </c>
      <c r="K18" s="18">
        <v>37042</v>
      </c>
      <c r="L18" s="18">
        <v>17755</v>
      </c>
      <c r="M18" s="18">
        <v>148</v>
      </c>
      <c r="N18" s="18">
        <v>64</v>
      </c>
      <c r="O18" s="18">
        <v>19</v>
      </c>
      <c r="P18" s="18">
        <v>5</v>
      </c>
      <c r="Q18" s="18"/>
      <c r="R18" s="18"/>
      <c r="S18" s="18"/>
      <c r="T18" s="18"/>
    </row>
    <row r="19" spans="1:21" s="66" customFormat="1" ht="19.5" customHeight="1" x14ac:dyDescent="0.25">
      <c r="A19" s="25"/>
      <c r="B19" s="29" t="s">
        <v>135</v>
      </c>
      <c r="C19" s="22"/>
      <c r="D19" s="16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1" s="66" customFormat="1" ht="19.5" customHeight="1" x14ac:dyDescent="0.25">
      <c r="A20" s="29"/>
      <c r="B20" s="25" t="s">
        <v>136</v>
      </c>
      <c r="C20" s="22" t="s">
        <v>130</v>
      </c>
      <c r="D20" s="16">
        <f>+D18+1</f>
        <v>98</v>
      </c>
      <c r="E20" s="18">
        <v>42742</v>
      </c>
      <c r="F20" s="18">
        <v>20518</v>
      </c>
      <c r="G20" s="18">
        <v>36900</v>
      </c>
      <c r="H20" s="18">
        <v>17689</v>
      </c>
      <c r="I20" s="18">
        <v>42614</v>
      </c>
      <c r="J20" s="18">
        <v>20467</v>
      </c>
      <c r="K20" s="18">
        <v>36881</v>
      </c>
      <c r="L20" s="18">
        <v>17684</v>
      </c>
      <c r="M20" s="18">
        <v>128</v>
      </c>
      <c r="N20" s="18">
        <v>51</v>
      </c>
      <c r="O20" s="18">
        <v>19</v>
      </c>
      <c r="P20" s="18">
        <v>5</v>
      </c>
      <c r="Q20" s="18"/>
      <c r="R20" s="18"/>
      <c r="S20" s="18"/>
      <c r="T20" s="18"/>
    </row>
    <row r="21" spans="1:21" s="66" customFormat="1" ht="19.5" customHeight="1" x14ac:dyDescent="0.25">
      <c r="A21" s="29"/>
      <c r="B21" s="25" t="s">
        <v>137</v>
      </c>
      <c r="C21" s="22" t="s">
        <v>130</v>
      </c>
      <c r="D21" s="16">
        <f>+D20+1</f>
        <v>99</v>
      </c>
      <c r="E21" s="18">
        <v>42696</v>
      </c>
      <c r="F21" s="18">
        <v>20497</v>
      </c>
      <c r="G21" s="18">
        <v>36919</v>
      </c>
      <c r="H21" s="18">
        <v>17697</v>
      </c>
      <c r="I21" s="18">
        <v>42603</v>
      </c>
      <c r="J21" s="18">
        <v>20462</v>
      </c>
      <c r="K21" s="18">
        <v>36900</v>
      </c>
      <c r="L21" s="18">
        <v>17692</v>
      </c>
      <c r="M21" s="18">
        <v>93</v>
      </c>
      <c r="N21" s="18">
        <v>35</v>
      </c>
      <c r="O21" s="18">
        <v>19</v>
      </c>
      <c r="P21" s="18">
        <v>5</v>
      </c>
      <c r="Q21" s="18"/>
      <c r="R21" s="18"/>
      <c r="S21" s="18"/>
      <c r="T21" s="18"/>
    </row>
    <row r="22" spans="1:21" s="66" customFormat="1" ht="19.5" customHeight="1" x14ac:dyDescent="0.25">
      <c r="A22" s="29"/>
      <c r="B22" s="25" t="s">
        <v>138</v>
      </c>
      <c r="C22" s="22" t="s">
        <v>130</v>
      </c>
      <c r="D22" s="16">
        <f>+D21+1</f>
        <v>100</v>
      </c>
      <c r="E22" s="18">
        <v>149</v>
      </c>
      <c r="F22" s="18">
        <v>63</v>
      </c>
      <c r="G22" s="18">
        <v>140</v>
      </c>
      <c r="H22" s="18">
        <v>59</v>
      </c>
      <c r="I22" s="18">
        <v>149</v>
      </c>
      <c r="J22" s="18">
        <v>63</v>
      </c>
      <c r="K22" s="18">
        <v>140</v>
      </c>
      <c r="L22" s="18">
        <v>59</v>
      </c>
      <c r="M22" s="18"/>
      <c r="N22" s="18"/>
      <c r="O22" s="18"/>
      <c r="P22" s="18"/>
      <c r="Q22" s="18"/>
      <c r="R22" s="18"/>
      <c r="S22" s="18"/>
      <c r="T22" s="18"/>
    </row>
    <row r="23" spans="1:21" s="66" customFormat="1" ht="19.5" customHeight="1" x14ac:dyDescent="0.25">
      <c r="A23" s="29"/>
      <c r="B23" s="25" t="s">
        <v>142</v>
      </c>
      <c r="C23" s="22" t="s">
        <v>130</v>
      </c>
      <c r="D23" s="16">
        <v>101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1" s="66" customFormat="1" ht="19.5" customHeight="1" x14ac:dyDescent="0.25">
      <c r="A24" s="29"/>
      <c r="B24" s="25" t="s">
        <v>143</v>
      </c>
      <c r="C24" s="22" t="s">
        <v>130</v>
      </c>
      <c r="D24" s="16">
        <v>102</v>
      </c>
      <c r="E24" s="18">
        <v>17614</v>
      </c>
      <c r="F24" s="18">
        <v>8488</v>
      </c>
      <c r="G24" s="18">
        <v>15485</v>
      </c>
      <c r="H24" s="18">
        <v>7423</v>
      </c>
      <c r="I24" s="18">
        <v>17566</v>
      </c>
      <c r="J24" s="18">
        <v>8468</v>
      </c>
      <c r="K24" s="18">
        <v>15482</v>
      </c>
      <c r="L24" s="18">
        <v>7421</v>
      </c>
      <c r="M24" s="18">
        <v>48</v>
      </c>
      <c r="N24" s="18">
        <v>20</v>
      </c>
      <c r="O24" s="18">
        <v>3</v>
      </c>
      <c r="P24" s="18">
        <v>2</v>
      </c>
      <c r="Q24" s="18"/>
      <c r="R24" s="18"/>
      <c r="S24" s="18"/>
      <c r="T24" s="18"/>
    </row>
    <row r="25" spans="1:21" s="34" customFormat="1" ht="19.5" customHeight="1" x14ac:dyDescent="0.2">
      <c r="A25" s="28" t="s">
        <v>144</v>
      </c>
      <c r="B25" s="28" t="s">
        <v>145</v>
      </c>
      <c r="C25" s="22"/>
      <c r="D25" s="16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</row>
    <row r="26" spans="1:21" s="66" customFormat="1" ht="19.5" customHeight="1" x14ac:dyDescent="0.25">
      <c r="A26" s="25" t="s">
        <v>146</v>
      </c>
      <c r="B26" s="25" t="s">
        <v>132</v>
      </c>
      <c r="C26" s="22" t="s">
        <v>130</v>
      </c>
      <c r="D26" s="16">
        <v>103</v>
      </c>
      <c r="E26" s="18">
        <v>15141</v>
      </c>
      <c r="F26" s="18">
        <v>7436</v>
      </c>
      <c r="G26" s="18">
        <v>13285</v>
      </c>
      <c r="H26" s="18">
        <v>6530</v>
      </c>
      <c r="I26" s="18">
        <v>14972</v>
      </c>
      <c r="J26" s="18">
        <v>7351</v>
      </c>
      <c r="K26" s="18">
        <v>13274</v>
      </c>
      <c r="L26" s="18">
        <v>6524</v>
      </c>
      <c r="M26" s="18">
        <v>169</v>
      </c>
      <c r="N26" s="18">
        <v>85</v>
      </c>
      <c r="O26" s="18">
        <v>11</v>
      </c>
      <c r="P26" s="18">
        <v>6</v>
      </c>
      <c r="Q26" s="18"/>
      <c r="R26" s="18"/>
      <c r="S26" s="18"/>
      <c r="T26" s="18"/>
    </row>
    <row r="27" spans="1:21" s="66" customFormat="1" ht="19.5" customHeight="1" x14ac:dyDescent="0.25">
      <c r="A27" s="25"/>
      <c r="B27" s="25" t="s">
        <v>147</v>
      </c>
      <c r="C27" s="22" t="s">
        <v>130</v>
      </c>
      <c r="D27" s="16">
        <f t="shared" ref="D27:D36" si="0">1+D26</f>
        <v>104</v>
      </c>
      <c r="E27" s="18">
        <v>586</v>
      </c>
      <c r="F27" s="18">
        <v>291</v>
      </c>
      <c r="G27" s="18">
        <v>528</v>
      </c>
      <c r="H27" s="18">
        <v>280</v>
      </c>
      <c r="I27" s="18">
        <v>564</v>
      </c>
      <c r="J27" s="18">
        <v>289</v>
      </c>
      <c r="K27" s="18">
        <v>527</v>
      </c>
      <c r="L27" s="18">
        <v>279</v>
      </c>
      <c r="M27" s="18">
        <v>3</v>
      </c>
      <c r="N27" s="18">
        <v>2</v>
      </c>
      <c r="O27" s="18">
        <v>1</v>
      </c>
      <c r="P27" s="18">
        <v>1</v>
      </c>
      <c r="Q27" s="18"/>
      <c r="R27" s="18"/>
      <c r="S27" s="18"/>
      <c r="T27" s="18"/>
    </row>
    <row r="28" spans="1:21" s="66" customFormat="1" ht="19.5" customHeight="1" x14ac:dyDescent="0.25">
      <c r="A28" s="25"/>
      <c r="B28" s="25" t="s">
        <v>148</v>
      </c>
      <c r="C28" s="22" t="s">
        <v>130</v>
      </c>
      <c r="D28" s="16">
        <f t="shared" si="0"/>
        <v>105</v>
      </c>
      <c r="E28" s="18">
        <v>6858</v>
      </c>
      <c r="F28" s="18">
        <v>3399</v>
      </c>
      <c r="G28" s="18">
        <v>6095</v>
      </c>
      <c r="H28" s="18">
        <v>3010</v>
      </c>
      <c r="I28" s="18">
        <v>6780</v>
      </c>
      <c r="J28" s="18">
        <v>3359</v>
      </c>
      <c r="K28" s="18">
        <v>6087</v>
      </c>
      <c r="L28" s="18">
        <v>3006</v>
      </c>
      <c r="M28" s="18">
        <v>78</v>
      </c>
      <c r="N28" s="18">
        <v>40</v>
      </c>
      <c r="O28" s="18">
        <v>8</v>
      </c>
      <c r="P28" s="18">
        <v>4</v>
      </c>
      <c r="Q28" s="18"/>
      <c r="R28" s="18"/>
      <c r="S28" s="18"/>
      <c r="T28" s="18"/>
    </row>
    <row r="29" spans="1:21" s="66" customFormat="1" ht="19.5" customHeight="1" x14ac:dyDescent="0.25">
      <c r="A29" s="29"/>
      <c r="B29" s="25" t="s">
        <v>149</v>
      </c>
      <c r="C29" s="22" t="s">
        <v>130</v>
      </c>
      <c r="D29" s="16">
        <f t="shared" si="0"/>
        <v>106</v>
      </c>
      <c r="E29" s="18">
        <v>7680</v>
      </c>
      <c r="F29" s="18">
        <v>3728</v>
      </c>
      <c r="G29" s="18">
        <v>6633</v>
      </c>
      <c r="H29" s="18">
        <v>3226</v>
      </c>
      <c r="I29" s="18">
        <v>7593</v>
      </c>
      <c r="J29" s="18">
        <v>3686</v>
      </c>
      <c r="K29" s="18">
        <v>6631</v>
      </c>
      <c r="L29" s="18">
        <v>3225</v>
      </c>
      <c r="M29" s="18">
        <v>87</v>
      </c>
      <c r="N29" s="18">
        <v>42</v>
      </c>
      <c r="O29" s="18">
        <v>2</v>
      </c>
      <c r="P29" s="18">
        <v>1</v>
      </c>
      <c r="Q29" s="18"/>
      <c r="R29" s="18"/>
      <c r="S29" s="18"/>
      <c r="T29" s="18"/>
    </row>
    <row r="30" spans="1:21" s="161" customFormat="1" ht="19.5" customHeight="1" x14ac:dyDescent="0.25">
      <c r="A30" s="156"/>
      <c r="B30" s="157" t="s">
        <v>150</v>
      </c>
      <c r="C30" s="158" t="s">
        <v>130</v>
      </c>
      <c r="D30" s="159">
        <f t="shared" si="0"/>
        <v>107</v>
      </c>
      <c r="E30" s="160">
        <v>17</v>
      </c>
      <c r="F30" s="160">
        <v>9</v>
      </c>
      <c r="G30" s="160">
        <v>15</v>
      </c>
      <c r="H30" s="160">
        <v>7</v>
      </c>
      <c r="I30" s="160">
        <v>16</v>
      </c>
      <c r="J30" s="160">
        <v>8</v>
      </c>
      <c r="K30" s="160">
        <v>15</v>
      </c>
      <c r="L30" s="160">
        <v>7</v>
      </c>
      <c r="M30" s="160">
        <v>1</v>
      </c>
      <c r="N30" s="160">
        <v>1</v>
      </c>
      <c r="O30" s="160"/>
      <c r="P30" s="160"/>
      <c r="Q30" s="160"/>
      <c r="R30" s="160"/>
      <c r="S30" s="160"/>
      <c r="T30" s="160"/>
    </row>
    <row r="31" spans="1:21" s="66" customFormat="1" ht="19.5" customHeight="1" x14ac:dyDescent="0.25">
      <c r="A31" s="25" t="s">
        <v>151</v>
      </c>
      <c r="B31" s="25" t="s">
        <v>141</v>
      </c>
      <c r="C31" s="22" t="s">
        <v>130</v>
      </c>
      <c r="D31" s="16">
        <f t="shared" si="0"/>
        <v>108</v>
      </c>
      <c r="E31" s="18">
        <v>42927</v>
      </c>
      <c r="F31" s="18">
        <v>20605</v>
      </c>
      <c r="G31" s="18">
        <v>37061</v>
      </c>
      <c r="H31" s="18">
        <v>17760</v>
      </c>
      <c r="I31" s="18">
        <v>42779</v>
      </c>
      <c r="J31" s="18">
        <v>20541</v>
      </c>
      <c r="K31" s="18">
        <v>37042</v>
      </c>
      <c r="L31" s="18">
        <v>17755</v>
      </c>
      <c r="M31" s="18">
        <v>148</v>
      </c>
      <c r="N31" s="18">
        <v>64</v>
      </c>
      <c r="O31" s="18">
        <v>19</v>
      </c>
      <c r="P31" s="18">
        <v>5</v>
      </c>
      <c r="Q31" s="18"/>
      <c r="R31" s="18"/>
      <c r="S31" s="18"/>
      <c r="T31" s="18"/>
    </row>
    <row r="32" spans="1:21" s="161" customFormat="1" ht="19.5" customHeight="1" x14ac:dyDescent="0.25">
      <c r="A32" s="157"/>
      <c r="B32" s="157" t="s">
        <v>152</v>
      </c>
      <c r="C32" s="158" t="s">
        <v>130</v>
      </c>
      <c r="D32" s="159">
        <f t="shared" si="0"/>
        <v>109</v>
      </c>
      <c r="E32" s="160">
        <v>4959</v>
      </c>
      <c r="F32" s="160">
        <v>2418</v>
      </c>
      <c r="G32" s="160">
        <v>4253</v>
      </c>
      <c r="H32" s="160">
        <v>2081</v>
      </c>
      <c r="I32" s="160">
        <v>4925</v>
      </c>
      <c r="J32" s="160">
        <v>2402</v>
      </c>
      <c r="K32" s="160">
        <v>4246</v>
      </c>
      <c r="L32" s="160">
        <v>2079</v>
      </c>
      <c r="M32" s="160">
        <v>34</v>
      </c>
      <c r="N32" s="160">
        <v>16</v>
      </c>
      <c r="O32" s="160">
        <v>7</v>
      </c>
      <c r="P32" s="160">
        <v>2</v>
      </c>
      <c r="Q32" s="160"/>
      <c r="R32" s="160"/>
      <c r="S32" s="160"/>
      <c r="T32" s="160"/>
      <c r="U32" s="162"/>
    </row>
    <row r="33" spans="1:23" s="66" customFormat="1" ht="19.5" customHeight="1" x14ac:dyDescent="0.25">
      <c r="A33" s="29"/>
      <c r="B33" s="25" t="s">
        <v>153</v>
      </c>
      <c r="C33" s="22" t="s">
        <v>130</v>
      </c>
      <c r="D33" s="16">
        <f t="shared" si="0"/>
        <v>110</v>
      </c>
      <c r="E33" s="18">
        <v>13727</v>
      </c>
      <c r="F33" s="18">
        <v>6549</v>
      </c>
      <c r="G33" s="18">
        <v>11859</v>
      </c>
      <c r="H33" s="18">
        <v>5687</v>
      </c>
      <c r="I33" s="18">
        <v>13692</v>
      </c>
      <c r="J33" s="18">
        <v>6534</v>
      </c>
      <c r="K33" s="18">
        <v>11857</v>
      </c>
      <c r="L33" s="18">
        <v>5687</v>
      </c>
      <c r="M33" s="18">
        <v>35</v>
      </c>
      <c r="N33" s="18">
        <v>15</v>
      </c>
      <c r="O33" s="18">
        <v>2</v>
      </c>
      <c r="P33" s="18"/>
      <c r="Q33" s="18"/>
      <c r="R33" s="18"/>
      <c r="S33" s="18"/>
      <c r="T33" s="18"/>
    </row>
    <row r="34" spans="1:23" s="66" customFormat="1" ht="19.5" customHeight="1" x14ac:dyDescent="0.25">
      <c r="A34" s="29"/>
      <c r="B34" s="25" t="s">
        <v>154</v>
      </c>
      <c r="C34" s="22" t="s">
        <v>130</v>
      </c>
      <c r="D34" s="16">
        <f t="shared" si="0"/>
        <v>111</v>
      </c>
      <c r="E34" s="18">
        <v>14391</v>
      </c>
      <c r="F34" s="18">
        <v>6877</v>
      </c>
      <c r="G34" s="18">
        <v>12432</v>
      </c>
      <c r="H34" s="18">
        <v>5904</v>
      </c>
      <c r="I34" s="18">
        <v>14340</v>
      </c>
      <c r="J34" s="18">
        <v>6857</v>
      </c>
      <c r="K34" s="18">
        <v>12424</v>
      </c>
      <c r="L34" s="18">
        <v>5902</v>
      </c>
      <c r="M34" s="18">
        <v>51</v>
      </c>
      <c r="N34" s="18">
        <v>20</v>
      </c>
      <c r="O34" s="18">
        <v>8</v>
      </c>
      <c r="P34" s="18">
        <v>2</v>
      </c>
      <c r="Q34" s="18"/>
      <c r="R34" s="18"/>
      <c r="S34" s="18"/>
      <c r="T34" s="18"/>
    </row>
    <row r="35" spans="1:23" s="66" customFormat="1" ht="19.5" customHeight="1" x14ac:dyDescent="0.25">
      <c r="A35" s="29"/>
      <c r="B35" s="25" t="s">
        <v>155</v>
      </c>
      <c r="C35" s="22" t="s">
        <v>130</v>
      </c>
      <c r="D35" s="16">
        <f t="shared" si="0"/>
        <v>112</v>
      </c>
      <c r="E35" s="18">
        <v>9821</v>
      </c>
      <c r="F35" s="18">
        <v>4744</v>
      </c>
      <c r="G35" s="18">
        <v>8495</v>
      </c>
      <c r="H35" s="18">
        <v>4076</v>
      </c>
      <c r="I35" s="18">
        <v>9794</v>
      </c>
      <c r="J35" s="18">
        <v>4732</v>
      </c>
      <c r="K35" s="18">
        <v>8493</v>
      </c>
      <c r="L35" s="18">
        <v>4075</v>
      </c>
      <c r="M35" s="18">
        <v>27</v>
      </c>
      <c r="N35" s="18">
        <v>12</v>
      </c>
      <c r="O35" s="18">
        <v>2</v>
      </c>
      <c r="P35" s="18">
        <v>1</v>
      </c>
      <c r="Q35" s="18"/>
      <c r="R35" s="18"/>
      <c r="S35" s="18"/>
      <c r="T35" s="18"/>
    </row>
    <row r="36" spans="1:23" s="161" customFormat="1" ht="19.5" customHeight="1" x14ac:dyDescent="0.25">
      <c r="A36" s="156"/>
      <c r="B36" s="157" t="s">
        <v>156</v>
      </c>
      <c r="C36" s="158" t="s">
        <v>130</v>
      </c>
      <c r="D36" s="159">
        <f t="shared" si="0"/>
        <v>113</v>
      </c>
      <c r="E36" s="160">
        <v>29</v>
      </c>
      <c r="F36" s="160">
        <v>17</v>
      </c>
      <c r="G36" s="160">
        <v>22</v>
      </c>
      <c r="H36" s="160">
        <v>12</v>
      </c>
      <c r="I36" s="160">
        <v>28</v>
      </c>
      <c r="J36" s="160">
        <v>16</v>
      </c>
      <c r="K36" s="160">
        <v>22</v>
      </c>
      <c r="L36" s="160">
        <v>12</v>
      </c>
      <c r="M36" s="160">
        <v>1</v>
      </c>
      <c r="N36" s="160">
        <v>1</v>
      </c>
      <c r="O36" s="160"/>
      <c r="P36" s="160"/>
      <c r="Q36" s="160"/>
      <c r="R36" s="160"/>
      <c r="S36" s="160"/>
      <c r="T36" s="160"/>
    </row>
    <row r="37" spans="1:23" ht="19.5" customHeight="1" x14ac:dyDescent="0.2">
      <c r="A37" s="67" t="s">
        <v>157</v>
      </c>
      <c r="B37" s="68" t="s">
        <v>158</v>
      </c>
      <c r="C37" s="69"/>
      <c r="D37" s="70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</row>
    <row r="38" spans="1:23" ht="47.25" customHeight="1" x14ac:dyDescent="0.2">
      <c r="A38" s="71" t="s">
        <v>159</v>
      </c>
      <c r="B38" s="72" t="s">
        <v>160</v>
      </c>
      <c r="C38" s="69" t="s">
        <v>130</v>
      </c>
      <c r="D38" s="70">
        <f>1+D36</f>
        <v>114</v>
      </c>
      <c r="E38" s="18">
        <v>15141</v>
      </c>
      <c r="F38" s="18">
        <v>7436</v>
      </c>
      <c r="G38" s="18">
        <v>13285</v>
      </c>
      <c r="H38" s="18">
        <v>6530</v>
      </c>
      <c r="I38" s="18">
        <v>14972</v>
      </c>
      <c r="J38" s="18">
        <v>7351</v>
      </c>
      <c r="K38" s="18">
        <v>13274</v>
      </c>
      <c r="L38" s="18">
        <v>6524</v>
      </c>
      <c r="M38" s="18">
        <v>169</v>
      </c>
      <c r="N38" s="18">
        <v>85</v>
      </c>
      <c r="O38" s="18">
        <v>11</v>
      </c>
      <c r="P38" s="18">
        <v>6</v>
      </c>
      <c r="Q38" s="18"/>
      <c r="R38" s="18"/>
      <c r="S38" s="18"/>
      <c r="T38" s="18"/>
    </row>
    <row r="39" spans="1:23" ht="19.5" customHeight="1" x14ac:dyDescent="0.2">
      <c r="A39" s="71"/>
      <c r="B39" s="73" t="s">
        <v>161</v>
      </c>
      <c r="C39" s="69"/>
      <c r="D39" s="70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</row>
    <row r="40" spans="1:23" ht="19.5" customHeight="1" x14ac:dyDescent="0.2">
      <c r="A40" s="73"/>
      <c r="B40" s="73" t="s">
        <v>162</v>
      </c>
      <c r="C40" s="69" t="s">
        <v>130</v>
      </c>
      <c r="D40" s="70">
        <f>+D38+1</f>
        <v>115</v>
      </c>
      <c r="E40" s="18">
        <v>1320</v>
      </c>
      <c r="F40" s="18">
        <v>698</v>
      </c>
      <c r="G40" s="18">
        <v>1228</v>
      </c>
      <c r="H40" s="18">
        <v>651</v>
      </c>
      <c r="I40" s="18">
        <v>1319</v>
      </c>
      <c r="J40" s="18">
        <v>697</v>
      </c>
      <c r="K40" s="18">
        <v>1228</v>
      </c>
      <c r="L40" s="18">
        <v>651</v>
      </c>
      <c r="M40" s="18">
        <v>1</v>
      </c>
      <c r="N40" s="18">
        <v>1</v>
      </c>
      <c r="O40" s="18"/>
      <c r="P40" s="18"/>
      <c r="Q40" s="18"/>
      <c r="R40" s="18"/>
      <c r="S40" s="18"/>
      <c r="T40" s="18"/>
    </row>
    <row r="41" spans="1:23" ht="19.5" customHeight="1" x14ac:dyDescent="0.2">
      <c r="A41" s="73"/>
      <c r="B41" s="73" t="s">
        <v>163</v>
      </c>
      <c r="C41" s="69" t="s">
        <v>130</v>
      </c>
      <c r="D41" s="70">
        <f>+D40+1</f>
        <v>116</v>
      </c>
      <c r="E41" s="18">
        <v>1498</v>
      </c>
      <c r="F41" s="18">
        <v>805</v>
      </c>
      <c r="G41" s="18">
        <v>1385</v>
      </c>
      <c r="H41" s="18">
        <v>746</v>
      </c>
      <c r="I41" s="18">
        <v>1498</v>
      </c>
      <c r="J41" s="18">
        <v>805</v>
      </c>
      <c r="K41" s="18">
        <v>1385</v>
      </c>
      <c r="L41" s="18">
        <v>746</v>
      </c>
      <c r="M41" s="18"/>
      <c r="N41" s="18"/>
      <c r="O41" s="18"/>
      <c r="P41" s="18"/>
      <c r="Q41" s="18"/>
      <c r="R41" s="18"/>
      <c r="S41" s="18"/>
      <c r="T41" s="18"/>
    </row>
    <row r="42" spans="1:23" s="66" customFormat="1" ht="19.5" customHeight="1" x14ac:dyDescent="0.25">
      <c r="A42" s="64"/>
      <c r="B42" s="64" t="s">
        <v>164</v>
      </c>
      <c r="C42" s="22" t="s">
        <v>130</v>
      </c>
      <c r="D42" s="16">
        <f>+D41+1</f>
        <v>117</v>
      </c>
      <c r="E42" s="18">
        <v>57</v>
      </c>
      <c r="F42" s="18">
        <v>32</v>
      </c>
      <c r="G42" s="18">
        <v>53</v>
      </c>
      <c r="H42" s="18">
        <v>29</v>
      </c>
      <c r="I42" s="18">
        <v>56</v>
      </c>
      <c r="J42" s="18">
        <v>31</v>
      </c>
      <c r="K42" s="18">
        <v>53</v>
      </c>
      <c r="L42" s="18">
        <v>29</v>
      </c>
      <c r="M42" s="18">
        <v>1</v>
      </c>
      <c r="N42" s="18">
        <v>1</v>
      </c>
      <c r="O42" s="18"/>
      <c r="P42" s="18"/>
      <c r="Q42" s="18"/>
      <c r="R42" s="18"/>
      <c r="S42" s="18"/>
      <c r="T42" s="18"/>
    </row>
    <row r="43" spans="1:23" s="66" customFormat="1" ht="19.5" customHeight="1" x14ac:dyDescent="0.25">
      <c r="A43" s="64"/>
      <c r="B43" s="64" t="s">
        <v>165</v>
      </c>
      <c r="C43" s="22" t="s">
        <v>130</v>
      </c>
      <c r="D43" s="16">
        <f>+D42+1</f>
        <v>118</v>
      </c>
      <c r="E43" s="18">
        <v>1</v>
      </c>
      <c r="F43" s="18">
        <v>1</v>
      </c>
      <c r="G43" s="18"/>
      <c r="H43" s="18"/>
      <c r="I43" s="18">
        <v>1</v>
      </c>
      <c r="J43" s="18">
        <v>1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23" s="66" customFormat="1" ht="48" customHeight="1" x14ac:dyDescent="0.25">
      <c r="A44" s="25" t="s">
        <v>166</v>
      </c>
      <c r="B44" s="29" t="s">
        <v>167</v>
      </c>
      <c r="C44" s="22" t="s">
        <v>130</v>
      </c>
      <c r="D44" s="16">
        <f>+D43+1</f>
        <v>119</v>
      </c>
      <c r="E44" s="18">
        <v>42927</v>
      </c>
      <c r="F44" s="18">
        <v>20605</v>
      </c>
      <c r="G44" s="18">
        <v>37061</v>
      </c>
      <c r="H44" s="18">
        <v>17760</v>
      </c>
      <c r="I44" s="18">
        <v>42779</v>
      </c>
      <c r="J44" s="18">
        <v>20541</v>
      </c>
      <c r="K44" s="18">
        <v>37042</v>
      </c>
      <c r="L44" s="18">
        <v>17755</v>
      </c>
      <c r="M44" s="18">
        <v>148</v>
      </c>
      <c r="N44" s="18">
        <v>64</v>
      </c>
      <c r="O44" s="18">
        <v>19</v>
      </c>
      <c r="P44" s="18">
        <v>5</v>
      </c>
      <c r="Q44" s="18"/>
      <c r="R44" s="18"/>
      <c r="S44" s="18"/>
      <c r="T44" s="18"/>
      <c r="U44" s="32"/>
      <c r="V44" s="32"/>
      <c r="W44" s="32"/>
    </row>
    <row r="45" spans="1:23" s="66" customFormat="1" ht="15.75" customHeight="1" x14ac:dyDescent="0.25">
      <c r="A45" s="25"/>
      <c r="B45" s="64" t="s">
        <v>161</v>
      </c>
      <c r="C45" s="22"/>
      <c r="D45" s="16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</row>
    <row r="46" spans="1:23" s="66" customFormat="1" ht="22.5" customHeight="1" x14ac:dyDescent="0.25">
      <c r="A46" s="64"/>
      <c r="B46" s="64" t="s">
        <v>162</v>
      </c>
      <c r="C46" s="22" t="s">
        <v>130</v>
      </c>
      <c r="D46" s="16">
        <f>+D44+1</f>
        <v>120</v>
      </c>
      <c r="E46" s="18">
        <v>3072</v>
      </c>
      <c r="F46" s="18">
        <v>1604</v>
      </c>
      <c r="G46" s="18">
        <v>2811</v>
      </c>
      <c r="H46" s="18">
        <v>1447</v>
      </c>
      <c r="I46" s="18">
        <v>3064</v>
      </c>
      <c r="J46" s="18">
        <v>1602</v>
      </c>
      <c r="K46" s="18">
        <v>2808</v>
      </c>
      <c r="L46" s="18">
        <v>1447</v>
      </c>
      <c r="M46" s="18">
        <v>8</v>
      </c>
      <c r="N46" s="18">
        <v>2</v>
      </c>
      <c r="O46" s="18">
        <v>3</v>
      </c>
      <c r="P46" s="18"/>
      <c r="Q46" s="18"/>
      <c r="R46" s="18"/>
      <c r="S46" s="18"/>
      <c r="T46" s="18"/>
    </row>
    <row r="47" spans="1:23" s="66" customFormat="1" ht="22.5" customHeight="1" x14ac:dyDescent="0.25">
      <c r="A47" s="64"/>
      <c r="B47" s="64" t="s">
        <v>163</v>
      </c>
      <c r="C47" s="22" t="s">
        <v>130</v>
      </c>
      <c r="D47" s="16">
        <f>+D46+1</f>
        <v>121</v>
      </c>
      <c r="E47" s="18">
        <v>3519</v>
      </c>
      <c r="F47" s="18">
        <v>1777</v>
      </c>
      <c r="G47" s="18">
        <v>3259</v>
      </c>
      <c r="H47" s="18">
        <v>1624</v>
      </c>
      <c r="I47" s="18">
        <v>3519</v>
      </c>
      <c r="J47" s="18">
        <v>1777</v>
      </c>
      <c r="K47" s="18">
        <v>3259</v>
      </c>
      <c r="L47" s="18">
        <v>1624</v>
      </c>
      <c r="M47" s="18"/>
      <c r="N47" s="18"/>
      <c r="O47" s="18"/>
      <c r="P47" s="18"/>
      <c r="Q47" s="18"/>
      <c r="R47" s="18"/>
      <c r="S47" s="18"/>
      <c r="T47" s="18"/>
    </row>
    <row r="48" spans="1:23" s="66" customFormat="1" ht="22.5" customHeight="1" x14ac:dyDescent="0.25">
      <c r="A48" s="64"/>
      <c r="B48" s="64" t="s">
        <v>164</v>
      </c>
      <c r="C48" s="22" t="s">
        <v>130</v>
      </c>
      <c r="D48" s="16">
        <f>+D47+1</f>
        <v>122</v>
      </c>
      <c r="E48" s="18">
        <v>94</v>
      </c>
      <c r="F48" s="18">
        <v>51</v>
      </c>
      <c r="G48" s="18">
        <v>76</v>
      </c>
      <c r="H48" s="18">
        <v>40</v>
      </c>
      <c r="I48" s="18">
        <v>86</v>
      </c>
      <c r="J48" s="18">
        <v>49</v>
      </c>
      <c r="K48" s="18">
        <v>73</v>
      </c>
      <c r="L48" s="18">
        <v>40</v>
      </c>
      <c r="M48" s="18">
        <v>8</v>
      </c>
      <c r="N48" s="18">
        <v>2</v>
      </c>
      <c r="O48" s="18">
        <v>3</v>
      </c>
      <c r="P48" s="18"/>
      <c r="Q48" s="18"/>
      <c r="R48" s="18"/>
      <c r="S48" s="18"/>
      <c r="T48" s="18"/>
    </row>
    <row r="49" spans="1:20" ht="22.5" customHeight="1" x14ac:dyDescent="0.2">
      <c r="A49" s="73"/>
      <c r="B49" s="73" t="s">
        <v>165</v>
      </c>
      <c r="C49" s="69" t="s">
        <v>130</v>
      </c>
      <c r="D49" s="70">
        <f>+D48+1</f>
        <v>123</v>
      </c>
      <c r="E49" s="18">
        <v>84</v>
      </c>
      <c r="F49" s="18">
        <v>30</v>
      </c>
      <c r="G49" s="18">
        <v>23</v>
      </c>
      <c r="H49" s="18">
        <v>5</v>
      </c>
      <c r="I49" s="18">
        <v>77</v>
      </c>
      <c r="J49" s="18">
        <v>28</v>
      </c>
      <c r="K49" s="18">
        <v>23</v>
      </c>
      <c r="L49" s="18">
        <v>5</v>
      </c>
      <c r="M49" s="18">
        <v>7</v>
      </c>
      <c r="N49" s="18">
        <v>2</v>
      </c>
      <c r="O49" s="18"/>
      <c r="P49" s="18"/>
      <c r="Q49" s="18"/>
      <c r="R49" s="18"/>
      <c r="S49" s="18"/>
      <c r="T49" s="18"/>
    </row>
    <row r="50" spans="1:20" ht="20.25" customHeight="1" x14ac:dyDescent="0.2">
      <c r="A50" s="67" t="s">
        <v>168</v>
      </c>
      <c r="B50" s="74" t="s">
        <v>169</v>
      </c>
      <c r="C50" s="69"/>
      <c r="D50" s="70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s="66" customFormat="1" ht="31.5" customHeight="1" x14ac:dyDescent="0.25">
      <c r="A51" s="29"/>
      <c r="B51" s="37" t="s">
        <v>170</v>
      </c>
      <c r="C51" s="22" t="s">
        <v>130</v>
      </c>
      <c r="D51" s="70">
        <f>+D49+1</f>
        <v>124</v>
      </c>
      <c r="E51" s="18">
        <v>23596</v>
      </c>
      <c r="F51" s="18">
        <v>11325</v>
      </c>
      <c r="G51" s="18">
        <v>23211</v>
      </c>
      <c r="H51" s="18">
        <v>11136</v>
      </c>
      <c r="I51" s="18">
        <v>23596</v>
      </c>
      <c r="J51" s="18">
        <v>11325</v>
      </c>
      <c r="K51" s="18">
        <v>23211</v>
      </c>
      <c r="L51" s="18">
        <v>11136</v>
      </c>
      <c r="M51" s="18"/>
      <c r="N51" s="18"/>
      <c r="O51" s="18"/>
      <c r="P51" s="18"/>
      <c r="Q51" s="18"/>
      <c r="R51" s="18"/>
      <c r="S51" s="18"/>
      <c r="T51" s="18"/>
    </row>
    <row r="52" spans="1:20" s="66" customFormat="1" ht="31.5" customHeight="1" x14ac:dyDescent="0.25">
      <c r="A52" s="29"/>
      <c r="B52" s="37" t="s">
        <v>171</v>
      </c>
      <c r="C52" s="22" t="s">
        <v>130</v>
      </c>
      <c r="D52" s="70">
        <f>+D51+1</f>
        <v>125</v>
      </c>
      <c r="E52" s="18">
        <v>10831</v>
      </c>
      <c r="F52" s="18">
        <v>5182</v>
      </c>
      <c r="G52" s="18">
        <v>10590</v>
      </c>
      <c r="H52" s="18">
        <v>5053</v>
      </c>
      <c r="I52" s="18">
        <v>10831</v>
      </c>
      <c r="J52" s="18">
        <v>5182</v>
      </c>
      <c r="K52" s="18">
        <v>10590</v>
      </c>
      <c r="L52" s="18">
        <v>5053</v>
      </c>
      <c r="M52" s="18"/>
      <c r="N52" s="18"/>
      <c r="O52" s="18"/>
      <c r="P52" s="18"/>
      <c r="Q52" s="18"/>
      <c r="R52" s="18"/>
      <c r="S52" s="18"/>
      <c r="T52" s="18"/>
    </row>
    <row r="53" spans="1:20" s="66" customFormat="1" ht="34.5" customHeight="1" x14ac:dyDescent="0.25">
      <c r="A53" s="29"/>
      <c r="B53" s="37" t="s">
        <v>172</v>
      </c>
      <c r="C53" s="22" t="s">
        <v>130</v>
      </c>
      <c r="D53" s="70">
        <f>+D52+1</f>
        <v>126</v>
      </c>
      <c r="E53" s="18">
        <v>29254</v>
      </c>
      <c r="F53" s="18">
        <v>14059</v>
      </c>
      <c r="G53" s="18">
        <v>28517</v>
      </c>
      <c r="H53" s="18">
        <v>13683</v>
      </c>
      <c r="I53" s="18">
        <v>29254</v>
      </c>
      <c r="J53" s="18">
        <v>14059</v>
      </c>
      <c r="K53" s="18">
        <v>28517</v>
      </c>
      <c r="L53" s="18">
        <v>13683</v>
      </c>
      <c r="M53" s="18"/>
      <c r="N53" s="18"/>
      <c r="O53" s="18"/>
      <c r="P53" s="18"/>
      <c r="Q53" s="18"/>
      <c r="R53" s="18"/>
      <c r="S53" s="18"/>
      <c r="T53" s="18"/>
    </row>
    <row r="54" spans="1:20" s="66" customFormat="1" ht="36.75" customHeight="1" x14ac:dyDescent="0.25">
      <c r="A54" s="29"/>
      <c r="B54" s="75" t="s">
        <v>173</v>
      </c>
      <c r="C54" s="23" t="s">
        <v>130</v>
      </c>
      <c r="D54" s="70">
        <f>+D53+1</f>
        <v>127</v>
      </c>
      <c r="E54" s="18">
        <v>97</v>
      </c>
      <c r="F54" s="18">
        <v>44</v>
      </c>
      <c r="G54" s="18"/>
      <c r="H54" s="18"/>
      <c r="I54" s="18">
        <v>97</v>
      </c>
      <c r="J54" s="18">
        <v>44</v>
      </c>
      <c r="K54" s="18"/>
      <c r="L54" s="18"/>
      <c r="M54" s="18"/>
      <c r="N54" s="18"/>
      <c r="O54" s="18"/>
      <c r="P54" s="18"/>
      <c r="Q54" s="18"/>
      <c r="R54" s="18"/>
      <c r="S54" s="18"/>
      <c r="T54" s="18"/>
    </row>
    <row r="55" spans="1:20" s="66" customFormat="1" ht="31.5" customHeight="1" x14ac:dyDescent="0.25">
      <c r="A55" s="29"/>
      <c r="B55" s="38" t="s">
        <v>174</v>
      </c>
      <c r="C55" s="22" t="s">
        <v>130</v>
      </c>
      <c r="D55" s="70">
        <v>128</v>
      </c>
      <c r="E55" s="18">
        <v>31487</v>
      </c>
      <c r="F55" s="18">
        <v>15130</v>
      </c>
      <c r="G55" s="18">
        <v>30695</v>
      </c>
      <c r="H55" s="18">
        <v>14729</v>
      </c>
      <c r="I55" s="18">
        <v>31487</v>
      </c>
      <c r="J55" s="18">
        <v>15130</v>
      </c>
      <c r="K55" s="18">
        <v>30695</v>
      </c>
      <c r="L55" s="18">
        <v>14729</v>
      </c>
      <c r="M55" s="18"/>
      <c r="N55" s="18"/>
      <c r="O55" s="18"/>
      <c r="P55" s="18"/>
      <c r="Q55" s="18"/>
      <c r="R55" s="18"/>
      <c r="S55" s="18"/>
      <c r="T55" s="18"/>
    </row>
    <row r="56" spans="1:20" s="66" customFormat="1" ht="38.25" customHeight="1" x14ac:dyDescent="0.25">
      <c r="A56" s="39"/>
      <c r="B56" s="40" t="s">
        <v>175</v>
      </c>
      <c r="C56" s="22" t="s">
        <v>130</v>
      </c>
      <c r="D56" s="15">
        <v>129</v>
      </c>
      <c r="E56" s="18">
        <v>11376</v>
      </c>
      <c r="F56" s="18">
        <v>5460</v>
      </c>
      <c r="G56" s="18">
        <v>11127</v>
      </c>
      <c r="H56" s="18">
        <v>5336</v>
      </c>
      <c r="I56" s="18">
        <v>11376</v>
      </c>
      <c r="J56" s="18">
        <v>5460</v>
      </c>
      <c r="K56" s="18">
        <v>11127</v>
      </c>
      <c r="L56" s="18">
        <v>5336</v>
      </c>
      <c r="M56" s="18"/>
      <c r="N56" s="18"/>
      <c r="O56" s="18"/>
      <c r="P56" s="18"/>
      <c r="Q56" s="18"/>
      <c r="R56" s="18"/>
      <c r="S56" s="18"/>
      <c r="T56" s="18"/>
    </row>
    <row r="57" spans="1:20" s="66" customFormat="1" ht="18.75" customHeight="1" x14ac:dyDescent="0.25">
      <c r="A57" s="41"/>
      <c r="B57" s="41"/>
      <c r="C57" s="24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</sheetData>
  <mergeCells count="20">
    <mergeCell ref="O2:P2"/>
    <mergeCell ref="Q2:Q3"/>
    <mergeCell ref="R2:R3"/>
    <mergeCell ref="S2:T2"/>
    <mergeCell ref="M1:P1"/>
    <mergeCell ref="Q1:T1"/>
    <mergeCell ref="K2:L2"/>
    <mergeCell ref="M2:M3"/>
    <mergeCell ref="N2:N3"/>
    <mergeCell ref="A1:A3"/>
    <mergeCell ref="B1:B3"/>
    <mergeCell ref="C1:C3"/>
    <mergeCell ref="D1:D3"/>
    <mergeCell ref="E1:H1"/>
    <mergeCell ref="I1:L1"/>
    <mergeCell ref="E2:E3"/>
    <mergeCell ref="F2:F3"/>
    <mergeCell ref="G2:H2"/>
    <mergeCell ref="I2:I3"/>
    <mergeCell ref="J2:J3"/>
  </mergeCells>
  <pageMargins left="0.70866141732283472" right="0.38541666666666669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tabSelected="1" topLeftCell="A46" zoomScaleNormal="100" workbookViewId="0">
      <selection activeCell="AD55" sqref="AD55"/>
    </sheetView>
  </sheetViews>
  <sheetFormatPr defaultColWidth="9.140625" defaultRowHeight="15" x14ac:dyDescent="0.25"/>
  <cols>
    <col min="1" max="1" width="5.140625" style="32" customWidth="1"/>
    <col min="2" max="2" width="20.5703125" style="32" customWidth="1"/>
    <col min="3" max="3" width="6.140625" style="32" customWidth="1"/>
    <col min="4" max="4" width="5.7109375" style="32" customWidth="1"/>
    <col min="5" max="12" width="5.28515625" style="32" customWidth="1"/>
    <col min="13" max="13" width="5.140625" style="32" customWidth="1"/>
    <col min="14" max="14" width="5.28515625" style="32" customWidth="1"/>
    <col min="15" max="15" width="5.5703125" style="32" customWidth="1"/>
    <col min="16" max="18" width="5.28515625" style="32" customWidth="1"/>
    <col min="19" max="19" width="4.42578125" style="32" customWidth="1"/>
    <col min="20" max="23" width="3.7109375" style="32" customWidth="1"/>
    <col min="24" max="16384" width="9.140625" style="32"/>
  </cols>
  <sheetData>
    <row r="1" spans="1:23" x14ac:dyDescent="0.25">
      <c r="A1" s="113" t="s">
        <v>176</v>
      </c>
      <c r="B1" s="114" t="s">
        <v>177</v>
      </c>
      <c r="C1" s="104" t="s">
        <v>125</v>
      </c>
      <c r="D1" s="104" t="s">
        <v>14</v>
      </c>
      <c r="E1" s="110" t="s">
        <v>15</v>
      </c>
      <c r="F1" s="111"/>
      <c r="G1" s="111"/>
      <c r="H1" s="112"/>
      <c r="I1" s="110" t="s">
        <v>16</v>
      </c>
      <c r="J1" s="111"/>
      <c r="K1" s="111"/>
      <c r="L1" s="111"/>
      <c r="M1" s="111"/>
      <c r="N1" s="111"/>
      <c r="O1" s="112"/>
      <c r="P1" s="110" t="s">
        <v>17</v>
      </c>
      <c r="Q1" s="111"/>
      <c r="R1" s="111"/>
      <c r="S1" s="112"/>
      <c r="T1" s="99" t="s">
        <v>18</v>
      </c>
      <c r="U1" s="99"/>
      <c r="V1" s="99"/>
      <c r="W1" s="99"/>
    </row>
    <row r="2" spans="1:23" ht="27" customHeight="1" x14ac:dyDescent="0.25">
      <c r="A2" s="113"/>
      <c r="B2" s="114"/>
      <c r="C2" s="108"/>
      <c r="D2" s="108"/>
      <c r="E2" s="115" t="s">
        <v>15</v>
      </c>
      <c r="F2" s="116" t="s">
        <v>178</v>
      </c>
      <c r="G2" s="117" t="s">
        <v>369</v>
      </c>
      <c r="H2" s="101"/>
      <c r="I2" s="104" t="s">
        <v>15</v>
      </c>
      <c r="J2" s="100" t="s">
        <v>179</v>
      </c>
      <c r="K2" s="118"/>
      <c r="L2" s="101"/>
      <c r="M2" s="116" t="s">
        <v>178</v>
      </c>
      <c r="N2" s="117" t="s">
        <v>369</v>
      </c>
      <c r="O2" s="101"/>
      <c r="P2" s="104" t="s">
        <v>15</v>
      </c>
      <c r="Q2" s="116" t="s">
        <v>178</v>
      </c>
      <c r="R2" s="117" t="s">
        <v>368</v>
      </c>
      <c r="S2" s="101"/>
      <c r="T2" s="115" t="s">
        <v>15</v>
      </c>
      <c r="U2" s="116" t="s">
        <v>178</v>
      </c>
      <c r="V2" s="115" t="s">
        <v>369</v>
      </c>
      <c r="W2" s="116"/>
    </row>
    <row r="3" spans="1:23" x14ac:dyDescent="0.25">
      <c r="A3" s="113"/>
      <c r="B3" s="114"/>
      <c r="C3" s="108"/>
      <c r="D3" s="108"/>
      <c r="E3" s="115"/>
      <c r="F3" s="116"/>
      <c r="G3" s="115" t="s">
        <v>15</v>
      </c>
      <c r="H3" s="119" t="s">
        <v>126</v>
      </c>
      <c r="I3" s="108"/>
      <c r="J3" s="116" t="s">
        <v>180</v>
      </c>
      <c r="K3" s="116"/>
      <c r="L3" s="115" t="s">
        <v>181</v>
      </c>
      <c r="M3" s="116"/>
      <c r="N3" s="121" t="s">
        <v>15</v>
      </c>
      <c r="O3" s="115" t="s">
        <v>126</v>
      </c>
      <c r="P3" s="108"/>
      <c r="Q3" s="116"/>
      <c r="R3" s="121" t="s">
        <v>15</v>
      </c>
      <c r="S3" s="115" t="s">
        <v>126</v>
      </c>
      <c r="T3" s="115"/>
      <c r="U3" s="116"/>
      <c r="V3" s="115" t="s">
        <v>15</v>
      </c>
      <c r="W3" s="115" t="s">
        <v>126</v>
      </c>
    </row>
    <row r="4" spans="1:23" s="35" customFormat="1" ht="60" customHeight="1" x14ac:dyDescent="0.25">
      <c r="A4" s="113"/>
      <c r="B4" s="114"/>
      <c r="C4" s="109"/>
      <c r="D4" s="109"/>
      <c r="E4" s="115"/>
      <c r="F4" s="116"/>
      <c r="G4" s="115"/>
      <c r="H4" s="120"/>
      <c r="I4" s="109"/>
      <c r="J4" s="81" t="s">
        <v>182</v>
      </c>
      <c r="K4" s="81" t="s">
        <v>183</v>
      </c>
      <c r="L4" s="115"/>
      <c r="M4" s="116"/>
      <c r="N4" s="122"/>
      <c r="O4" s="115"/>
      <c r="P4" s="109"/>
      <c r="Q4" s="116"/>
      <c r="R4" s="122"/>
      <c r="S4" s="115"/>
      <c r="T4" s="115"/>
      <c r="U4" s="116"/>
      <c r="V4" s="115"/>
      <c r="W4" s="115"/>
    </row>
    <row r="5" spans="1:23" s="35" customFormat="1" x14ac:dyDescent="0.25">
      <c r="A5" s="42"/>
      <c r="B5" s="81" t="s">
        <v>19</v>
      </c>
      <c r="C5" s="80" t="s">
        <v>20</v>
      </c>
      <c r="D5" s="80" t="s">
        <v>21</v>
      </c>
      <c r="E5" s="79">
        <v>1</v>
      </c>
      <c r="F5" s="79">
        <v>2</v>
      </c>
      <c r="G5" s="79">
        <v>3</v>
      </c>
      <c r="H5" s="79">
        <v>4</v>
      </c>
      <c r="I5" s="79">
        <v>5</v>
      </c>
      <c r="J5" s="79">
        <v>6</v>
      </c>
      <c r="K5" s="79"/>
      <c r="L5" s="79">
        <v>8</v>
      </c>
      <c r="M5" s="79">
        <v>9</v>
      </c>
      <c r="N5" s="79">
        <v>10</v>
      </c>
      <c r="O5" s="79">
        <v>11</v>
      </c>
      <c r="P5" s="79">
        <v>12</v>
      </c>
      <c r="Q5" s="79">
        <v>13</v>
      </c>
      <c r="R5" s="79">
        <v>14</v>
      </c>
      <c r="S5" s="79">
        <v>15</v>
      </c>
      <c r="T5" s="79">
        <v>16</v>
      </c>
      <c r="U5" s="79">
        <v>17</v>
      </c>
      <c r="V5" s="79">
        <v>18</v>
      </c>
      <c r="W5" s="79">
        <v>19</v>
      </c>
    </row>
    <row r="6" spans="1:23" x14ac:dyDescent="0.25">
      <c r="A6" s="20" t="s">
        <v>184</v>
      </c>
      <c r="B6" s="20" t="s">
        <v>185</v>
      </c>
      <c r="C6" s="19" t="s">
        <v>130</v>
      </c>
      <c r="D6" s="19">
        <v>130</v>
      </c>
      <c r="E6" s="18">
        <v>457</v>
      </c>
      <c r="F6" s="18">
        <v>456</v>
      </c>
      <c r="G6" s="18">
        <v>160</v>
      </c>
      <c r="H6" s="18">
        <v>159</v>
      </c>
      <c r="I6" s="18">
        <v>455</v>
      </c>
      <c r="J6" s="18">
        <v>455</v>
      </c>
      <c r="K6" s="18"/>
      <c r="L6" s="18"/>
      <c r="M6" s="18">
        <v>454</v>
      </c>
      <c r="N6" s="18">
        <v>159</v>
      </c>
      <c r="O6" s="18">
        <v>158</v>
      </c>
      <c r="P6" s="18">
        <v>2</v>
      </c>
      <c r="Q6" s="18">
        <v>2</v>
      </c>
      <c r="R6" s="18">
        <v>1</v>
      </c>
      <c r="S6" s="18">
        <v>1</v>
      </c>
      <c r="T6" s="18"/>
      <c r="U6" s="18"/>
      <c r="V6" s="18"/>
      <c r="W6" s="33"/>
    </row>
    <row r="7" spans="1:23" x14ac:dyDescent="0.25">
      <c r="A7" s="17" t="s">
        <v>186</v>
      </c>
      <c r="B7" s="17" t="s">
        <v>187</v>
      </c>
      <c r="C7" s="16" t="s">
        <v>130</v>
      </c>
      <c r="D7" s="15">
        <f>+D6+1</f>
        <v>131</v>
      </c>
      <c r="E7" s="14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33"/>
    </row>
    <row r="8" spans="1:23" x14ac:dyDescent="0.25">
      <c r="A8" s="17" t="s">
        <v>188</v>
      </c>
      <c r="B8" s="17" t="s">
        <v>189</v>
      </c>
      <c r="C8" s="16" t="s">
        <v>130</v>
      </c>
      <c r="D8" s="15">
        <f>+D7+1</f>
        <v>132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33"/>
    </row>
    <row r="9" spans="1:23" ht="25.5" x14ac:dyDescent="0.25">
      <c r="A9" s="17"/>
      <c r="B9" s="13" t="s">
        <v>190</v>
      </c>
      <c r="C9" s="16"/>
      <c r="D9" s="16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33"/>
    </row>
    <row r="10" spans="1:23" x14ac:dyDescent="0.25">
      <c r="A10" s="17"/>
      <c r="B10" s="12" t="s">
        <v>191</v>
      </c>
      <c r="C10" s="16" t="s">
        <v>130</v>
      </c>
      <c r="D10" s="16">
        <f>+D8+1</f>
        <v>133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33"/>
    </row>
    <row r="11" spans="1:23" s="66" customFormat="1" ht="15" customHeight="1" x14ac:dyDescent="0.25">
      <c r="A11" s="13"/>
      <c r="B11" s="11" t="s">
        <v>192</v>
      </c>
      <c r="C11" s="16" t="s">
        <v>130</v>
      </c>
      <c r="D11" s="16">
        <f t="shared" ref="D11:D16" si="0">+D10+1</f>
        <v>134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33"/>
    </row>
    <row r="12" spans="1:23" x14ac:dyDescent="0.25">
      <c r="A12" s="13"/>
      <c r="B12" s="11" t="s">
        <v>193</v>
      </c>
      <c r="C12" s="16" t="s">
        <v>130</v>
      </c>
      <c r="D12" s="16">
        <f t="shared" si="0"/>
        <v>135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33"/>
    </row>
    <row r="13" spans="1:23" x14ac:dyDescent="0.25">
      <c r="A13" s="13"/>
      <c r="B13" s="11" t="s">
        <v>194</v>
      </c>
      <c r="C13" s="16" t="s">
        <v>130</v>
      </c>
      <c r="D13" s="16">
        <f t="shared" si="0"/>
        <v>136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33"/>
    </row>
    <row r="14" spans="1:23" x14ac:dyDescent="0.25">
      <c r="A14" s="13"/>
      <c r="B14" s="11" t="s">
        <v>195</v>
      </c>
      <c r="C14" s="16" t="s">
        <v>130</v>
      </c>
      <c r="D14" s="16">
        <f t="shared" si="0"/>
        <v>137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33"/>
    </row>
    <row r="15" spans="1:23" x14ac:dyDescent="0.25">
      <c r="A15" s="13"/>
      <c r="B15" s="10" t="s">
        <v>196</v>
      </c>
      <c r="C15" s="16" t="s">
        <v>130</v>
      </c>
      <c r="D15" s="16">
        <f t="shared" si="0"/>
        <v>138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33"/>
    </row>
    <row r="16" spans="1:23" x14ac:dyDescent="0.25">
      <c r="A16" s="17" t="s">
        <v>197</v>
      </c>
      <c r="B16" s="17" t="s">
        <v>198</v>
      </c>
      <c r="C16" s="16" t="s">
        <v>130</v>
      </c>
      <c r="D16" s="16">
        <f t="shared" si="0"/>
        <v>139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3"/>
    </row>
    <row r="17" spans="1:23" ht="25.5" x14ac:dyDescent="0.25">
      <c r="A17" s="17"/>
      <c r="B17" s="13" t="s">
        <v>190</v>
      </c>
      <c r="C17" s="16"/>
      <c r="D17" s="16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33"/>
    </row>
    <row r="18" spans="1:23" x14ac:dyDescent="0.25">
      <c r="A18" s="13"/>
      <c r="B18" s="12" t="s">
        <v>191</v>
      </c>
      <c r="C18" s="16" t="s">
        <v>130</v>
      </c>
      <c r="D18" s="16">
        <f>+D16+1</f>
        <v>140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33"/>
    </row>
    <row r="19" spans="1:23" x14ac:dyDescent="0.25">
      <c r="A19" s="13"/>
      <c r="B19" s="11" t="s">
        <v>192</v>
      </c>
      <c r="C19" s="16" t="s">
        <v>130</v>
      </c>
      <c r="D19" s="16">
        <f t="shared" ref="D19:D25" si="1">+D18+1</f>
        <v>141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33"/>
    </row>
    <row r="20" spans="1:23" x14ac:dyDescent="0.25">
      <c r="A20" s="13"/>
      <c r="B20" s="11" t="s">
        <v>193</v>
      </c>
      <c r="C20" s="16" t="s">
        <v>130</v>
      </c>
      <c r="D20" s="16">
        <f t="shared" si="1"/>
        <v>142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33"/>
    </row>
    <row r="21" spans="1:23" x14ac:dyDescent="0.25">
      <c r="A21" s="13"/>
      <c r="B21" s="11" t="s">
        <v>194</v>
      </c>
      <c r="C21" s="16" t="s">
        <v>130</v>
      </c>
      <c r="D21" s="16">
        <f t="shared" si="1"/>
        <v>143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33"/>
    </row>
    <row r="22" spans="1:23" x14ac:dyDescent="0.25">
      <c r="A22" s="13"/>
      <c r="B22" s="11" t="s">
        <v>195</v>
      </c>
      <c r="C22" s="16" t="s">
        <v>130</v>
      </c>
      <c r="D22" s="16">
        <f t="shared" si="1"/>
        <v>144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33"/>
    </row>
    <row r="23" spans="1:23" x14ac:dyDescent="0.25">
      <c r="A23" s="13"/>
      <c r="B23" s="10" t="s">
        <v>196</v>
      </c>
      <c r="C23" s="16" t="s">
        <v>130</v>
      </c>
      <c r="D23" s="16">
        <f t="shared" si="1"/>
        <v>145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33"/>
    </row>
    <row r="24" spans="1:23" ht="25.5" x14ac:dyDescent="0.25">
      <c r="A24" s="17" t="s">
        <v>199</v>
      </c>
      <c r="B24" s="13" t="s">
        <v>200</v>
      </c>
      <c r="C24" s="16" t="s">
        <v>130</v>
      </c>
      <c r="D24" s="16">
        <f t="shared" si="1"/>
        <v>146</v>
      </c>
      <c r="E24" s="18">
        <v>457</v>
      </c>
      <c r="F24" s="18">
        <v>456</v>
      </c>
      <c r="G24" s="18">
        <v>160</v>
      </c>
      <c r="H24" s="18">
        <v>159</v>
      </c>
      <c r="I24" s="18">
        <v>455</v>
      </c>
      <c r="J24" s="18">
        <v>455</v>
      </c>
      <c r="K24" s="18"/>
      <c r="L24" s="18"/>
      <c r="M24" s="18">
        <v>454</v>
      </c>
      <c r="N24" s="18">
        <v>159</v>
      </c>
      <c r="O24" s="18">
        <v>158</v>
      </c>
      <c r="P24" s="18">
        <v>2</v>
      </c>
      <c r="Q24" s="18">
        <v>2</v>
      </c>
      <c r="R24" s="18">
        <v>1</v>
      </c>
      <c r="S24" s="18">
        <v>1</v>
      </c>
      <c r="T24" s="18"/>
      <c r="U24" s="18"/>
      <c r="V24" s="18"/>
      <c r="W24" s="33"/>
    </row>
    <row r="25" spans="1:23" x14ac:dyDescent="0.25">
      <c r="A25" s="17" t="s">
        <v>201</v>
      </c>
      <c r="B25" s="17" t="s">
        <v>189</v>
      </c>
      <c r="C25" s="16" t="s">
        <v>130</v>
      </c>
      <c r="D25" s="16">
        <f t="shared" si="1"/>
        <v>147</v>
      </c>
      <c r="E25" s="18">
        <v>161</v>
      </c>
      <c r="F25" s="18">
        <v>161</v>
      </c>
      <c r="G25" s="18">
        <v>43</v>
      </c>
      <c r="H25" s="18">
        <v>43</v>
      </c>
      <c r="I25" s="18">
        <v>159</v>
      </c>
      <c r="J25" s="18">
        <v>159</v>
      </c>
      <c r="K25" s="18"/>
      <c r="L25" s="18"/>
      <c r="M25" s="18">
        <v>159</v>
      </c>
      <c r="N25" s="18">
        <v>42</v>
      </c>
      <c r="O25" s="18">
        <v>42</v>
      </c>
      <c r="P25" s="18">
        <v>2</v>
      </c>
      <c r="Q25" s="18">
        <v>2</v>
      </c>
      <c r="R25" s="18">
        <v>1</v>
      </c>
      <c r="S25" s="18">
        <v>1</v>
      </c>
      <c r="T25" s="18"/>
      <c r="U25" s="18"/>
      <c r="V25" s="18"/>
      <c r="W25" s="33"/>
    </row>
    <row r="26" spans="1:23" ht="25.5" x14ac:dyDescent="0.25">
      <c r="A26" s="17"/>
      <c r="B26" s="13" t="s">
        <v>190</v>
      </c>
      <c r="C26" s="16"/>
      <c r="D26" s="16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33"/>
    </row>
    <row r="27" spans="1:23" x14ac:dyDescent="0.25">
      <c r="A27" s="13"/>
      <c r="B27" s="12" t="s">
        <v>191</v>
      </c>
      <c r="C27" s="16" t="s">
        <v>130</v>
      </c>
      <c r="D27" s="16">
        <f>+D25+1</f>
        <v>148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33"/>
    </row>
    <row r="28" spans="1:23" x14ac:dyDescent="0.25">
      <c r="A28" s="13"/>
      <c r="B28" s="11" t="s">
        <v>192</v>
      </c>
      <c r="C28" s="16" t="s">
        <v>130</v>
      </c>
      <c r="D28" s="16">
        <f t="shared" ref="D28:D33" si="2">+D27+1</f>
        <v>149</v>
      </c>
      <c r="E28" s="18">
        <v>3</v>
      </c>
      <c r="F28" s="18">
        <v>3</v>
      </c>
      <c r="G28" s="18"/>
      <c r="H28" s="18"/>
      <c r="I28" s="18">
        <v>2</v>
      </c>
      <c r="J28" s="18">
        <v>2</v>
      </c>
      <c r="K28" s="18"/>
      <c r="L28" s="18"/>
      <c r="M28" s="18">
        <v>2</v>
      </c>
      <c r="N28" s="18"/>
      <c r="O28" s="18"/>
      <c r="P28" s="18">
        <v>1</v>
      </c>
      <c r="Q28" s="18">
        <v>1</v>
      </c>
      <c r="R28" s="18"/>
      <c r="S28" s="18"/>
      <c r="T28" s="18"/>
      <c r="U28" s="18"/>
      <c r="V28" s="18"/>
      <c r="W28" s="33"/>
    </row>
    <row r="29" spans="1:23" x14ac:dyDescent="0.25">
      <c r="A29" s="13"/>
      <c r="B29" s="11" t="s">
        <v>193</v>
      </c>
      <c r="C29" s="16" t="s">
        <v>130</v>
      </c>
      <c r="D29" s="16">
        <f t="shared" si="2"/>
        <v>150</v>
      </c>
      <c r="E29" s="18">
        <v>138</v>
      </c>
      <c r="F29" s="18">
        <v>138</v>
      </c>
      <c r="G29" s="18">
        <v>39</v>
      </c>
      <c r="H29" s="18">
        <v>39</v>
      </c>
      <c r="I29" s="18">
        <v>137</v>
      </c>
      <c r="J29" s="18">
        <v>137</v>
      </c>
      <c r="K29" s="18"/>
      <c r="L29" s="18"/>
      <c r="M29" s="18">
        <v>137</v>
      </c>
      <c r="N29" s="18">
        <v>38</v>
      </c>
      <c r="O29" s="18">
        <v>38</v>
      </c>
      <c r="P29" s="18">
        <v>1</v>
      </c>
      <c r="Q29" s="18">
        <v>1</v>
      </c>
      <c r="R29" s="18">
        <v>1</v>
      </c>
      <c r="S29" s="18">
        <v>1</v>
      </c>
      <c r="T29" s="18"/>
      <c r="U29" s="18"/>
      <c r="V29" s="18"/>
      <c r="W29" s="33"/>
    </row>
    <row r="30" spans="1:23" x14ac:dyDescent="0.25">
      <c r="A30" s="13"/>
      <c r="B30" s="11" t="s">
        <v>194</v>
      </c>
      <c r="C30" s="16" t="s">
        <v>130</v>
      </c>
      <c r="D30" s="16">
        <f t="shared" si="2"/>
        <v>151</v>
      </c>
      <c r="E30" s="18">
        <v>13</v>
      </c>
      <c r="F30" s="18">
        <v>13</v>
      </c>
      <c r="G30" s="18">
        <v>2</v>
      </c>
      <c r="H30" s="18">
        <v>2</v>
      </c>
      <c r="I30" s="18">
        <v>13</v>
      </c>
      <c r="J30" s="18">
        <v>13</v>
      </c>
      <c r="K30" s="18"/>
      <c r="L30" s="18"/>
      <c r="M30" s="18">
        <v>13</v>
      </c>
      <c r="N30" s="18">
        <v>2</v>
      </c>
      <c r="O30" s="18">
        <v>2</v>
      </c>
      <c r="P30" s="18"/>
      <c r="Q30" s="18"/>
      <c r="R30" s="18"/>
      <c r="S30" s="18"/>
      <c r="T30" s="18"/>
      <c r="U30" s="18"/>
      <c r="V30" s="18"/>
      <c r="W30" s="33"/>
    </row>
    <row r="31" spans="1:23" x14ac:dyDescent="0.25">
      <c r="A31" s="13"/>
      <c r="B31" s="11" t="s">
        <v>195</v>
      </c>
      <c r="C31" s="16" t="s">
        <v>130</v>
      </c>
      <c r="D31" s="16">
        <f t="shared" si="2"/>
        <v>152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33"/>
    </row>
    <row r="32" spans="1:23" x14ac:dyDescent="0.25">
      <c r="A32" s="13"/>
      <c r="B32" s="10" t="s">
        <v>196</v>
      </c>
      <c r="C32" s="16" t="s">
        <v>130</v>
      </c>
      <c r="D32" s="16">
        <f t="shared" si="2"/>
        <v>153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33"/>
    </row>
    <row r="33" spans="1:23" s="66" customFormat="1" ht="15" customHeight="1" x14ac:dyDescent="0.25">
      <c r="A33" s="17" t="s">
        <v>202</v>
      </c>
      <c r="B33" s="17" t="s">
        <v>198</v>
      </c>
      <c r="C33" s="16" t="s">
        <v>130</v>
      </c>
      <c r="D33" s="16">
        <f t="shared" si="2"/>
        <v>154</v>
      </c>
      <c r="E33" s="18">
        <v>296</v>
      </c>
      <c r="F33" s="18">
        <v>295</v>
      </c>
      <c r="G33" s="18">
        <v>117</v>
      </c>
      <c r="H33" s="18">
        <v>116</v>
      </c>
      <c r="I33" s="18">
        <v>296</v>
      </c>
      <c r="J33" s="18">
        <v>296</v>
      </c>
      <c r="K33" s="18"/>
      <c r="L33" s="18"/>
      <c r="M33" s="18">
        <v>295</v>
      </c>
      <c r="N33" s="18">
        <v>117</v>
      </c>
      <c r="O33" s="18">
        <v>116</v>
      </c>
      <c r="P33" s="18"/>
      <c r="Q33" s="18"/>
      <c r="R33" s="18"/>
      <c r="S33" s="18"/>
      <c r="T33" s="18"/>
      <c r="U33" s="18"/>
      <c r="V33" s="18"/>
      <c r="W33" s="33"/>
    </row>
    <row r="34" spans="1:23" x14ac:dyDescent="0.25">
      <c r="A34" s="17"/>
      <c r="B34" s="13" t="s">
        <v>203</v>
      </c>
      <c r="C34" s="16"/>
      <c r="D34" s="16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33"/>
    </row>
    <row r="35" spans="1:23" ht="25.5" x14ac:dyDescent="0.25">
      <c r="A35" s="17"/>
      <c r="B35" s="9" t="s">
        <v>204</v>
      </c>
      <c r="C35" s="16" t="s">
        <v>130</v>
      </c>
      <c r="D35" s="16">
        <f>+D33+1</f>
        <v>155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33"/>
    </row>
    <row r="36" spans="1:23" ht="25.5" x14ac:dyDescent="0.25">
      <c r="A36" s="17"/>
      <c r="B36" s="9" t="s">
        <v>134</v>
      </c>
      <c r="C36" s="16" t="s">
        <v>130</v>
      </c>
      <c r="D36" s="16">
        <f>+D35+1</f>
        <v>156</v>
      </c>
      <c r="E36" s="18">
        <v>296</v>
      </c>
      <c r="F36" s="18">
        <v>295</v>
      </c>
      <c r="G36" s="18">
        <v>117</v>
      </c>
      <c r="H36" s="18">
        <v>116</v>
      </c>
      <c r="I36" s="18">
        <v>296</v>
      </c>
      <c r="J36" s="18">
        <v>296</v>
      </c>
      <c r="K36" s="18"/>
      <c r="L36" s="18"/>
      <c r="M36" s="18">
        <v>295</v>
      </c>
      <c r="N36" s="18">
        <v>117</v>
      </c>
      <c r="O36" s="18">
        <v>116</v>
      </c>
      <c r="P36" s="18"/>
      <c r="Q36" s="18"/>
      <c r="R36" s="18"/>
      <c r="S36" s="18"/>
      <c r="T36" s="18"/>
      <c r="U36" s="18"/>
      <c r="V36" s="18"/>
      <c r="W36" s="33"/>
    </row>
    <row r="37" spans="1:23" ht="25.5" x14ac:dyDescent="0.25">
      <c r="A37" s="17"/>
      <c r="B37" s="13" t="s">
        <v>190</v>
      </c>
      <c r="C37" s="16"/>
      <c r="D37" s="16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33"/>
    </row>
    <row r="38" spans="1:23" x14ac:dyDescent="0.25">
      <c r="A38" s="13"/>
      <c r="B38" s="12" t="s">
        <v>191</v>
      </c>
      <c r="C38" s="16" t="s">
        <v>130</v>
      </c>
      <c r="D38" s="16">
        <f>+D36+1</f>
        <v>157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33"/>
    </row>
    <row r="39" spans="1:23" x14ac:dyDescent="0.25">
      <c r="A39" s="13"/>
      <c r="B39" s="11" t="s">
        <v>192</v>
      </c>
      <c r="C39" s="16" t="s">
        <v>130</v>
      </c>
      <c r="D39" s="16">
        <f t="shared" ref="D39:D45" si="3">+D38+1</f>
        <v>158</v>
      </c>
      <c r="E39" s="18">
        <v>5</v>
      </c>
      <c r="F39" s="18">
        <v>5</v>
      </c>
      <c r="G39" s="18">
        <v>2</v>
      </c>
      <c r="H39" s="18">
        <v>2</v>
      </c>
      <c r="I39" s="18">
        <v>5</v>
      </c>
      <c r="J39" s="18">
        <v>5</v>
      </c>
      <c r="K39" s="18"/>
      <c r="L39" s="18"/>
      <c r="M39" s="18">
        <v>5</v>
      </c>
      <c r="N39" s="18">
        <v>2</v>
      </c>
      <c r="O39" s="18">
        <v>2</v>
      </c>
      <c r="P39" s="18"/>
      <c r="Q39" s="18"/>
      <c r="R39" s="18"/>
      <c r="S39" s="18"/>
      <c r="T39" s="18"/>
      <c r="U39" s="18"/>
      <c r="V39" s="18"/>
      <c r="W39" s="33"/>
    </row>
    <row r="40" spans="1:23" x14ac:dyDescent="0.25">
      <c r="A40" s="13"/>
      <c r="B40" s="11" t="s">
        <v>193</v>
      </c>
      <c r="C40" s="16" t="s">
        <v>130</v>
      </c>
      <c r="D40" s="16">
        <f t="shared" si="3"/>
        <v>159</v>
      </c>
      <c r="E40" s="18">
        <v>281</v>
      </c>
      <c r="F40" s="18">
        <v>280</v>
      </c>
      <c r="G40" s="18">
        <v>109</v>
      </c>
      <c r="H40" s="18">
        <v>108</v>
      </c>
      <c r="I40" s="18">
        <v>281</v>
      </c>
      <c r="J40" s="18">
        <v>281</v>
      </c>
      <c r="K40" s="18"/>
      <c r="L40" s="18"/>
      <c r="M40" s="18">
        <v>280</v>
      </c>
      <c r="N40" s="18">
        <v>109</v>
      </c>
      <c r="O40" s="18">
        <v>108</v>
      </c>
      <c r="P40" s="18"/>
      <c r="Q40" s="18"/>
      <c r="R40" s="18"/>
      <c r="S40" s="18"/>
      <c r="T40" s="18"/>
      <c r="U40" s="18"/>
      <c r="V40" s="18"/>
      <c r="W40" s="33"/>
    </row>
    <row r="41" spans="1:23" x14ac:dyDescent="0.25">
      <c r="A41" s="13"/>
      <c r="B41" s="11" t="s">
        <v>194</v>
      </c>
      <c r="C41" s="16" t="s">
        <v>130</v>
      </c>
      <c r="D41" s="16">
        <f t="shared" si="3"/>
        <v>160</v>
      </c>
      <c r="E41" s="18">
        <v>8</v>
      </c>
      <c r="F41" s="18">
        <v>8</v>
      </c>
      <c r="G41" s="18">
        <v>5</v>
      </c>
      <c r="H41" s="18">
        <v>5</v>
      </c>
      <c r="I41" s="18">
        <v>8</v>
      </c>
      <c r="J41" s="18">
        <v>8</v>
      </c>
      <c r="K41" s="18"/>
      <c r="L41" s="18"/>
      <c r="M41" s="18">
        <v>8</v>
      </c>
      <c r="N41" s="18">
        <v>5</v>
      </c>
      <c r="O41" s="18">
        <v>5</v>
      </c>
      <c r="P41" s="18"/>
      <c r="Q41" s="18"/>
      <c r="R41" s="18"/>
      <c r="S41" s="18"/>
      <c r="T41" s="18"/>
      <c r="U41" s="18"/>
      <c r="V41" s="18"/>
      <c r="W41" s="33"/>
    </row>
    <row r="42" spans="1:23" x14ac:dyDescent="0.25">
      <c r="A42" s="13"/>
      <c r="B42" s="11" t="s">
        <v>195</v>
      </c>
      <c r="C42" s="16" t="s">
        <v>130</v>
      </c>
      <c r="D42" s="16">
        <f t="shared" si="3"/>
        <v>161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33"/>
    </row>
    <row r="43" spans="1:23" x14ac:dyDescent="0.25">
      <c r="A43" s="13"/>
      <c r="B43" s="10" t="s">
        <v>196</v>
      </c>
      <c r="C43" s="16" t="s">
        <v>130</v>
      </c>
      <c r="D43" s="16">
        <f t="shared" si="3"/>
        <v>162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33"/>
    </row>
    <row r="44" spans="1:23" s="66" customFormat="1" ht="15" customHeight="1" x14ac:dyDescent="0.25">
      <c r="A44" s="8" t="s">
        <v>205</v>
      </c>
      <c r="B44" s="8" t="s">
        <v>206</v>
      </c>
      <c r="C44" s="16" t="s">
        <v>130</v>
      </c>
      <c r="D44" s="16">
        <f t="shared" si="3"/>
        <v>163</v>
      </c>
      <c r="E44" s="18">
        <v>636</v>
      </c>
      <c r="F44" s="18">
        <v>337</v>
      </c>
      <c r="G44" s="18">
        <v>404</v>
      </c>
      <c r="H44" s="18">
        <v>184</v>
      </c>
      <c r="I44" s="18">
        <v>629</v>
      </c>
      <c r="J44" s="18">
        <v>305</v>
      </c>
      <c r="K44" s="18">
        <v>26</v>
      </c>
      <c r="L44" s="18">
        <v>297</v>
      </c>
      <c r="M44" s="18">
        <v>331</v>
      </c>
      <c r="N44" s="18">
        <v>404</v>
      </c>
      <c r="O44" s="18">
        <v>184</v>
      </c>
      <c r="P44" s="18">
        <v>7</v>
      </c>
      <c r="Q44" s="18">
        <v>6</v>
      </c>
      <c r="R44" s="18"/>
      <c r="S44" s="18"/>
      <c r="T44" s="18"/>
      <c r="U44" s="18"/>
      <c r="V44" s="18"/>
      <c r="W44" s="33"/>
    </row>
    <row r="45" spans="1:23" x14ac:dyDescent="0.25">
      <c r="A45" s="17" t="s">
        <v>207</v>
      </c>
      <c r="B45" s="17" t="s">
        <v>208</v>
      </c>
      <c r="C45" s="16" t="s">
        <v>130</v>
      </c>
      <c r="D45" s="16">
        <f t="shared" si="3"/>
        <v>164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33"/>
    </row>
    <row r="46" spans="1:23" x14ac:dyDescent="0.25">
      <c r="A46" s="17"/>
      <c r="B46" s="17" t="s">
        <v>209</v>
      </c>
      <c r="C46" s="16"/>
      <c r="D46" s="16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33"/>
    </row>
    <row r="47" spans="1:23" x14ac:dyDescent="0.25">
      <c r="A47" s="17"/>
      <c r="B47" s="17" t="s">
        <v>210</v>
      </c>
      <c r="C47" s="16" t="s">
        <v>130</v>
      </c>
      <c r="D47" s="16">
        <f>+D45+1</f>
        <v>165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33"/>
    </row>
    <row r="48" spans="1:23" x14ac:dyDescent="0.25">
      <c r="A48" s="17"/>
      <c r="B48" s="17" t="s">
        <v>211</v>
      </c>
      <c r="C48" s="16" t="s">
        <v>130</v>
      </c>
      <c r="D48" s="16">
        <f>+D47+1</f>
        <v>166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33"/>
    </row>
    <row r="49" spans="1:26" x14ac:dyDescent="0.25">
      <c r="A49" s="17"/>
      <c r="B49" s="17" t="s">
        <v>212</v>
      </c>
      <c r="C49" s="16" t="s">
        <v>130</v>
      </c>
      <c r="D49" s="16">
        <f>+D48+1</f>
        <v>167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33"/>
    </row>
    <row r="50" spans="1:26" x14ac:dyDescent="0.25">
      <c r="A50" s="17"/>
      <c r="B50" s="17" t="s">
        <v>213</v>
      </c>
      <c r="C50" s="16" t="s">
        <v>130</v>
      </c>
      <c r="D50" s="16">
        <f>+D49+1</f>
        <v>168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33"/>
    </row>
    <row r="51" spans="1:26" ht="25.5" x14ac:dyDescent="0.25">
      <c r="A51" s="17" t="s">
        <v>214</v>
      </c>
      <c r="B51" s="13" t="s">
        <v>215</v>
      </c>
      <c r="C51" s="16" t="s">
        <v>130</v>
      </c>
      <c r="D51" s="16">
        <f>+D50+1</f>
        <v>169</v>
      </c>
      <c r="E51" s="18">
        <v>636</v>
      </c>
      <c r="F51" s="18">
        <v>337</v>
      </c>
      <c r="G51" s="18">
        <v>404</v>
      </c>
      <c r="H51" s="18">
        <v>184</v>
      </c>
      <c r="I51" s="18">
        <v>629</v>
      </c>
      <c r="J51" s="18">
        <v>305</v>
      </c>
      <c r="K51" s="18">
        <v>26</v>
      </c>
      <c r="L51" s="18">
        <v>297</v>
      </c>
      <c r="M51" s="18">
        <v>331</v>
      </c>
      <c r="N51" s="18">
        <v>404</v>
      </c>
      <c r="O51" s="18">
        <v>184</v>
      </c>
      <c r="P51" s="18">
        <v>7</v>
      </c>
      <c r="Q51" s="18">
        <v>6</v>
      </c>
      <c r="R51" s="18"/>
      <c r="S51" s="18"/>
      <c r="T51" s="18"/>
      <c r="U51" s="18"/>
      <c r="V51" s="18"/>
      <c r="W51" s="33"/>
    </row>
    <row r="52" spans="1:26" x14ac:dyDescent="0.25">
      <c r="A52" s="17"/>
      <c r="B52" s="17" t="s">
        <v>209</v>
      </c>
      <c r="C52" s="16"/>
      <c r="D52" s="16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33"/>
    </row>
    <row r="53" spans="1:26" x14ac:dyDescent="0.25">
      <c r="A53" s="17"/>
      <c r="B53" s="17" t="s">
        <v>210</v>
      </c>
      <c r="C53" s="16" t="s">
        <v>130</v>
      </c>
      <c r="D53" s="16">
        <f>+D51+1</f>
        <v>170</v>
      </c>
      <c r="E53" s="18">
        <v>192</v>
      </c>
      <c r="F53" s="18">
        <v>124</v>
      </c>
      <c r="G53" s="18">
        <v>97</v>
      </c>
      <c r="H53" s="18">
        <v>51</v>
      </c>
      <c r="I53" s="18">
        <v>189</v>
      </c>
      <c r="J53" s="18">
        <v>183</v>
      </c>
      <c r="K53" s="18">
        <v>2</v>
      </c>
      <c r="L53" s="18">
        <v>4</v>
      </c>
      <c r="M53" s="18">
        <v>121</v>
      </c>
      <c r="N53" s="18">
        <v>97</v>
      </c>
      <c r="O53" s="18">
        <v>51</v>
      </c>
      <c r="P53" s="18">
        <v>3</v>
      </c>
      <c r="Q53" s="18">
        <v>3</v>
      </c>
      <c r="R53" s="18"/>
      <c r="S53" s="18"/>
      <c r="T53" s="18"/>
      <c r="U53" s="18"/>
      <c r="V53" s="18"/>
      <c r="W53" s="33"/>
    </row>
    <row r="54" spans="1:26" x14ac:dyDescent="0.25">
      <c r="A54" s="17"/>
      <c r="B54" s="17" t="s">
        <v>211</v>
      </c>
      <c r="C54" s="16" t="s">
        <v>130</v>
      </c>
      <c r="D54" s="16">
        <f>+D53+1</f>
        <v>171</v>
      </c>
      <c r="E54" s="18">
        <v>124</v>
      </c>
      <c r="F54" s="18">
        <v>81</v>
      </c>
      <c r="G54" s="18">
        <v>73</v>
      </c>
      <c r="H54" s="18">
        <v>40</v>
      </c>
      <c r="I54" s="18">
        <v>123</v>
      </c>
      <c r="J54" s="18">
        <v>116</v>
      </c>
      <c r="K54" s="18"/>
      <c r="L54" s="18">
        <v>7</v>
      </c>
      <c r="M54" s="18">
        <v>80</v>
      </c>
      <c r="N54" s="18">
        <v>73</v>
      </c>
      <c r="O54" s="18">
        <v>40</v>
      </c>
      <c r="P54" s="18">
        <v>1</v>
      </c>
      <c r="Q54" s="18">
        <v>1</v>
      </c>
      <c r="R54" s="18"/>
      <c r="S54" s="18"/>
      <c r="T54" s="18"/>
      <c r="U54" s="18"/>
      <c r="V54" s="18"/>
      <c r="W54" s="33"/>
    </row>
    <row r="55" spans="1:26" x14ac:dyDescent="0.25">
      <c r="A55" s="17"/>
      <c r="B55" s="17" t="s">
        <v>212</v>
      </c>
      <c r="C55" s="16" t="s">
        <v>130</v>
      </c>
      <c r="D55" s="16">
        <f>+D54+1</f>
        <v>172</v>
      </c>
      <c r="E55" s="18">
        <v>138</v>
      </c>
      <c r="F55" s="18">
        <v>126</v>
      </c>
      <c r="G55" s="18">
        <v>99</v>
      </c>
      <c r="H55" s="18">
        <v>89</v>
      </c>
      <c r="I55" s="18">
        <v>136</v>
      </c>
      <c r="J55" s="18">
        <v>3</v>
      </c>
      <c r="K55" s="18">
        <v>11</v>
      </c>
      <c r="L55" s="18">
        <v>122</v>
      </c>
      <c r="M55" s="18">
        <v>124</v>
      </c>
      <c r="N55" s="18">
        <v>99</v>
      </c>
      <c r="O55" s="18">
        <v>89</v>
      </c>
      <c r="P55" s="18">
        <v>2</v>
      </c>
      <c r="Q55" s="18">
        <v>2</v>
      </c>
      <c r="R55" s="18"/>
      <c r="S55" s="18"/>
      <c r="T55" s="18"/>
      <c r="U55" s="18"/>
      <c r="V55" s="18"/>
      <c r="W55" s="33"/>
    </row>
    <row r="56" spans="1:26" x14ac:dyDescent="0.25">
      <c r="A56" s="17"/>
      <c r="B56" s="17" t="s">
        <v>213</v>
      </c>
      <c r="C56" s="16" t="s">
        <v>130</v>
      </c>
      <c r="D56" s="16">
        <f>+D55+1</f>
        <v>173</v>
      </c>
      <c r="E56" s="18">
        <v>182</v>
      </c>
      <c r="F56" s="18">
        <v>6</v>
      </c>
      <c r="G56" s="18">
        <v>135</v>
      </c>
      <c r="H56" s="18">
        <v>4</v>
      </c>
      <c r="I56" s="18">
        <v>181</v>
      </c>
      <c r="J56" s="18">
        <v>3</v>
      </c>
      <c r="K56" s="18">
        <v>13</v>
      </c>
      <c r="L56" s="18">
        <v>164</v>
      </c>
      <c r="M56" s="18">
        <v>6</v>
      </c>
      <c r="N56" s="18">
        <v>135</v>
      </c>
      <c r="O56" s="18">
        <v>4</v>
      </c>
      <c r="P56" s="18">
        <v>1</v>
      </c>
      <c r="Q56" s="18"/>
      <c r="R56" s="18"/>
      <c r="S56" s="18"/>
      <c r="T56" s="18"/>
      <c r="U56" s="18"/>
      <c r="V56" s="18"/>
      <c r="W56" s="33"/>
    </row>
    <row r="57" spans="1:26" x14ac:dyDescent="0.25">
      <c r="A57" s="7" t="s">
        <v>216</v>
      </c>
      <c r="B57" s="7" t="s">
        <v>217</v>
      </c>
      <c r="C57" s="16" t="s">
        <v>130</v>
      </c>
      <c r="D57" s="16">
        <f>+D56+1</f>
        <v>174</v>
      </c>
      <c r="E57" s="18">
        <v>3664</v>
      </c>
      <c r="F57" s="18">
        <v>3657</v>
      </c>
      <c r="G57" s="18">
        <v>2580</v>
      </c>
      <c r="H57" s="18">
        <v>2575</v>
      </c>
      <c r="I57" s="18">
        <v>3614</v>
      </c>
      <c r="J57" s="18">
        <v>3471</v>
      </c>
      <c r="K57" s="18">
        <v>111</v>
      </c>
      <c r="L57" s="18">
        <v>32</v>
      </c>
      <c r="M57" s="18">
        <v>3607</v>
      </c>
      <c r="N57" s="18">
        <v>2570</v>
      </c>
      <c r="O57" s="18">
        <v>2565</v>
      </c>
      <c r="P57" s="18">
        <v>50</v>
      </c>
      <c r="Q57" s="18">
        <v>50</v>
      </c>
      <c r="R57" s="18">
        <v>10</v>
      </c>
      <c r="S57" s="18">
        <v>10</v>
      </c>
      <c r="T57" s="18"/>
      <c r="U57" s="18"/>
      <c r="V57" s="18"/>
      <c r="W57" s="33"/>
    </row>
    <row r="58" spans="1:26" s="66" customFormat="1" ht="30" customHeight="1" x14ac:dyDescent="0.25">
      <c r="A58" s="13" t="s">
        <v>218</v>
      </c>
      <c r="B58" s="13" t="s">
        <v>219</v>
      </c>
      <c r="C58" s="16" t="s">
        <v>130</v>
      </c>
      <c r="D58" s="16">
        <f>+D57+1</f>
        <v>175</v>
      </c>
      <c r="E58" s="18">
        <f>I58+P58</f>
        <v>1065</v>
      </c>
      <c r="F58" s="18">
        <v>1064</v>
      </c>
      <c r="G58" s="18">
        <v>751</v>
      </c>
      <c r="H58" s="18">
        <v>750</v>
      </c>
      <c r="I58" s="18">
        <v>1036</v>
      </c>
      <c r="J58" s="18">
        <f>997+22</f>
        <v>1019</v>
      </c>
      <c r="K58" s="18">
        <v>31</v>
      </c>
      <c r="L58" s="18">
        <v>8</v>
      </c>
      <c r="M58" s="18">
        <v>1035</v>
      </c>
      <c r="N58" s="18">
        <v>746</v>
      </c>
      <c r="O58" s="18">
        <v>745</v>
      </c>
      <c r="P58" s="18">
        <v>29</v>
      </c>
      <c r="Q58" s="18">
        <v>29</v>
      </c>
      <c r="R58" s="18">
        <v>5</v>
      </c>
      <c r="S58" s="18">
        <v>5</v>
      </c>
      <c r="T58" s="18"/>
      <c r="U58" s="18"/>
      <c r="V58" s="18"/>
      <c r="W58" s="33"/>
      <c r="Z58" s="76"/>
    </row>
    <row r="59" spans="1:26" ht="25.5" x14ac:dyDescent="0.25">
      <c r="A59" s="9"/>
      <c r="B59" s="13" t="s">
        <v>190</v>
      </c>
      <c r="C59" s="16"/>
      <c r="D59" s="16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33"/>
      <c r="Y59" s="5"/>
    </row>
    <row r="60" spans="1:26" x14ac:dyDescent="0.25">
      <c r="A60" s="13"/>
      <c r="B60" s="12" t="s">
        <v>220</v>
      </c>
      <c r="C60" s="16" t="s">
        <v>130</v>
      </c>
      <c r="D60" s="16">
        <f>+D58+1</f>
        <v>176</v>
      </c>
      <c r="E60" s="18">
        <f t="shared" ref="E60:E64" si="4">I60+P60</f>
        <v>66</v>
      </c>
      <c r="F60" s="18">
        <v>66</v>
      </c>
      <c r="G60" s="18">
        <v>60</v>
      </c>
      <c r="H60" s="18">
        <v>60</v>
      </c>
      <c r="I60" s="18">
        <v>63</v>
      </c>
      <c r="J60" s="18">
        <v>100</v>
      </c>
      <c r="K60" s="18">
        <v>3</v>
      </c>
      <c r="L60" s="18"/>
      <c r="M60" s="18">
        <v>63</v>
      </c>
      <c r="N60" s="18">
        <v>59</v>
      </c>
      <c r="O60" s="18">
        <v>59</v>
      </c>
      <c r="P60" s="18">
        <v>3</v>
      </c>
      <c r="Q60" s="18">
        <v>3</v>
      </c>
      <c r="R60" s="18">
        <v>1</v>
      </c>
      <c r="S60" s="18">
        <v>1</v>
      </c>
      <c r="T60" s="18"/>
      <c r="U60" s="18"/>
      <c r="V60" s="18"/>
      <c r="W60" s="33"/>
      <c r="Y60" s="5"/>
    </row>
    <row r="61" spans="1:26" x14ac:dyDescent="0.25">
      <c r="A61" s="13"/>
      <c r="B61" s="11" t="s">
        <v>221</v>
      </c>
      <c r="C61" s="16" t="s">
        <v>130</v>
      </c>
      <c r="D61" s="16">
        <f>+D60+1</f>
        <v>177</v>
      </c>
      <c r="E61" s="18">
        <f t="shared" si="4"/>
        <v>260</v>
      </c>
      <c r="F61" s="18">
        <v>260</v>
      </c>
      <c r="G61" s="18">
        <v>194</v>
      </c>
      <c r="H61" s="18">
        <v>194</v>
      </c>
      <c r="I61" s="18">
        <v>249</v>
      </c>
      <c r="J61" s="18">
        <v>231</v>
      </c>
      <c r="K61" s="18">
        <v>16</v>
      </c>
      <c r="L61" s="18">
        <v>3</v>
      </c>
      <c r="M61" s="18">
        <v>249</v>
      </c>
      <c r="N61" s="18">
        <v>193</v>
      </c>
      <c r="O61" s="18">
        <v>193</v>
      </c>
      <c r="P61" s="18">
        <v>11</v>
      </c>
      <c r="Q61" s="18">
        <v>11</v>
      </c>
      <c r="R61" s="18">
        <v>1</v>
      </c>
      <c r="S61" s="18">
        <v>1</v>
      </c>
      <c r="T61" s="18"/>
      <c r="U61" s="18"/>
      <c r="V61" s="18"/>
      <c r="W61" s="33"/>
      <c r="Y61" s="5"/>
    </row>
    <row r="62" spans="1:26" x14ac:dyDescent="0.25">
      <c r="A62" s="13"/>
      <c r="B62" s="11" t="s">
        <v>222</v>
      </c>
      <c r="C62" s="16" t="s">
        <v>130</v>
      </c>
      <c r="D62" s="16">
        <f>+D61+1</f>
        <v>178</v>
      </c>
      <c r="E62" s="18">
        <f t="shared" si="4"/>
        <v>715</v>
      </c>
      <c r="F62" s="18">
        <v>714</v>
      </c>
      <c r="G62" s="18">
        <v>488</v>
      </c>
      <c r="H62" s="18">
        <v>487</v>
      </c>
      <c r="I62" s="18">
        <v>711</v>
      </c>
      <c r="J62" s="18">
        <v>697</v>
      </c>
      <c r="K62" s="18">
        <v>12</v>
      </c>
      <c r="L62" s="18">
        <v>2</v>
      </c>
      <c r="M62" s="18">
        <v>710</v>
      </c>
      <c r="N62" s="18">
        <v>486</v>
      </c>
      <c r="O62" s="18">
        <v>485</v>
      </c>
      <c r="P62" s="18">
        <v>4</v>
      </c>
      <c r="Q62" s="18">
        <v>4</v>
      </c>
      <c r="R62" s="18">
        <v>2</v>
      </c>
      <c r="S62" s="18">
        <v>2</v>
      </c>
      <c r="T62" s="18"/>
      <c r="U62" s="18"/>
      <c r="V62" s="18"/>
      <c r="W62" s="33"/>
      <c r="Y62" s="5"/>
    </row>
    <row r="63" spans="1:26" x14ac:dyDescent="0.25">
      <c r="A63" s="13"/>
      <c r="B63" s="11" t="s">
        <v>223</v>
      </c>
      <c r="C63" s="16" t="s">
        <v>130</v>
      </c>
      <c r="D63" s="16">
        <f>+D62+1</f>
        <v>179</v>
      </c>
      <c r="E63" s="18">
        <f t="shared" si="4"/>
        <v>2</v>
      </c>
      <c r="F63" s="18">
        <v>2</v>
      </c>
      <c r="G63" s="18">
        <v>1</v>
      </c>
      <c r="H63" s="18">
        <v>1</v>
      </c>
      <c r="I63" s="18">
        <v>2</v>
      </c>
      <c r="J63" s="18">
        <v>2</v>
      </c>
      <c r="K63" s="18"/>
      <c r="L63" s="18"/>
      <c r="M63" s="18">
        <v>2</v>
      </c>
      <c r="N63" s="18">
        <v>1</v>
      </c>
      <c r="O63" s="18">
        <v>1</v>
      </c>
      <c r="P63" s="18"/>
      <c r="Q63" s="18"/>
      <c r="R63" s="18"/>
      <c r="S63" s="18"/>
      <c r="T63" s="18"/>
      <c r="U63" s="18"/>
      <c r="V63" s="18"/>
      <c r="W63" s="33"/>
      <c r="Y63" s="5"/>
    </row>
    <row r="64" spans="1:26" x14ac:dyDescent="0.25">
      <c r="A64" s="13"/>
      <c r="B64" s="11" t="s">
        <v>224</v>
      </c>
      <c r="C64" s="16" t="s">
        <v>130</v>
      </c>
      <c r="D64" s="16">
        <f>+D63+1</f>
        <v>180</v>
      </c>
      <c r="E64" s="18">
        <f t="shared" si="4"/>
        <v>0</v>
      </c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33"/>
    </row>
    <row r="65" spans="1:26" x14ac:dyDescent="0.25">
      <c r="A65" s="13"/>
      <c r="B65" s="11" t="s">
        <v>225</v>
      </c>
      <c r="C65" s="16" t="s">
        <v>130</v>
      </c>
      <c r="D65" s="16">
        <f>+D64+1</f>
        <v>181</v>
      </c>
      <c r="E65" s="92"/>
      <c r="F65" s="92"/>
      <c r="G65" s="93"/>
      <c r="H65" s="93"/>
      <c r="I65" s="93"/>
      <c r="J65" s="93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33"/>
    </row>
    <row r="66" spans="1:26" x14ac:dyDescent="0.25">
      <c r="A66" s="13"/>
      <c r="B66" s="6" t="s">
        <v>226</v>
      </c>
      <c r="C66" s="16"/>
      <c r="D66" s="16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33"/>
      <c r="Y66" s="5"/>
    </row>
    <row r="67" spans="1:26" x14ac:dyDescent="0.25">
      <c r="A67" s="17"/>
      <c r="B67" s="17" t="s">
        <v>227</v>
      </c>
      <c r="C67" s="16" t="s">
        <v>130</v>
      </c>
      <c r="D67" s="16">
        <f>+D65+1</f>
        <v>182</v>
      </c>
      <c r="E67" s="18">
        <f t="shared" ref="E67:E71" si="5">I67+P67</f>
        <v>385</v>
      </c>
      <c r="F67" s="18">
        <v>385</v>
      </c>
      <c r="G67" s="18">
        <v>335</v>
      </c>
      <c r="H67" s="18">
        <v>335</v>
      </c>
      <c r="I67" s="18">
        <v>366</v>
      </c>
      <c r="J67" s="18">
        <v>333</v>
      </c>
      <c r="K67" s="18">
        <v>25</v>
      </c>
      <c r="L67" s="18">
        <v>8</v>
      </c>
      <c r="M67" s="18">
        <v>366</v>
      </c>
      <c r="N67" s="18">
        <v>331</v>
      </c>
      <c r="O67" s="18">
        <v>331</v>
      </c>
      <c r="P67" s="18">
        <v>19</v>
      </c>
      <c r="Q67" s="18">
        <v>19</v>
      </c>
      <c r="R67" s="18">
        <v>4</v>
      </c>
      <c r="S67" s="18">
        <v>4</v>
      </c>
      <c r="T67" s="18"/>
      <c r="U67" s="18"/>
      <c r="V67" s="18"/>
      <c r="W67" s="33"/>
      <c r="Y67" s="5"/>
    </row>
    <row r="68" spans="1:26" x14ac:dyDescent="0.25">
      <c r="A68" s="13"/>
      <c r="B68" s="17" t="s">
        <v>228</v>
      </c>
      <c r="C68" s="16" t="s">
        <v>130</v>
      </c>
      <c r="D68" s="16">
        <f t="shared" ref="D68:D73" si="6">+D67+1</f>
        <v>183</v>
      </c>
      <c r="E68" s="18">
        <f t="shared" si="5"/>
        <v>553</v>
      </c>
      <c r="F68" s="18">
        <v>552</v>
      </c>
      <c r="G68" s="18">
        <v>384</v>
      </c>
      <c r="H68" s="18">
        <v>383</v>
      </c>
      <c r="I68" s="18">
        <v>547</v>
      </c>
      <c r="J68" s="18">
        <v>541</v>
      </c>
      <c r="K68" s="18">
        <v>6</v>
      </c>
      <c r="L68" s="18"/>
      <c r="M68" s="18">
        <v>546</v>
      </c>
      <c r="N68" s="18">
        <v>384</v>
      </c>
      <c r="O68" s="18">
        <v>383</v>
      </c>
      <c r="P68" s="18">
        <v>6</v>
      </c>
      <c r="Q68" s="18">
        <v>6</v>
      </c>
      <c r="R68" s="18"/>
      <c r="S68" s="18"/>
      <c r="T68" s="18"/>
      <c r="U68" s="18"/>
      <c r="V68" s="18"/>
      <c r="W68" s="33"/>
    </row>
    <row r="69" spans="1:26" x14ac:dyDescent="0.25">
      <c r="A69" s="13"/>
      <c r="B69" s="17" t="s">
        <v>229</v>
      </c>
      <c r="C69" s="16" t="s">
        <v>130</v>
      </c>
      <c r="D69" s="16">
        <f t="shared" si="6"/>
        <v>184</v>
      </c>
      <c r="E69" s="18">
        <f t="shared" si="5"/>
        <v>72</v>
      </c>
      <c r="F69" s="18">
        <v>72</v>
      </c>
      <c r="G69" s="18">
        <v>27</v>
      </c>
      <c r="H69" s="18">
        <v>27</v>
      </c>
      <c r="I69" s="18">
        <v>70</v>
      </c>
      <c r="J69" s="18">
        <v>70</v>
      </c>
      <c r="K69" s="18"/>
      <c r="L69" s="18"/>
      <c r="M69" s="18">
        <v>70</v>
      </c>
      <c r="N69" s="18">
        <v>26</v>
      </c>
      <c r="O69" s="18">
        <v>26</v>
      </c>
      <c r="P69" s="18">
        <v>2</v>
      </c>
      <c r="Q69" s="18">
        <v>2</v>
      </c>
      <c r="R69" s="18">
        <v>1</v>
      </c>
      <c r="S69" s="18">
        <v>1</v>
      </c>
      <c r="T69" s="18"/>
      <c r="U69" s="18"/>
      <c r="V69" s="18"/>
      <c r="W69" s="33"/>
    </row>
    <row r="70" spans="1:26" x14ac:dyDescent="0.25">
      <c r="A70" s="13"/>
      <c r="B70" s="17" t="s">
        <v>230</v>
      </c>
      <c r="C70" s="16" t="s">
        <v>130</v>
      </c>
      <c r="D70" s="16">
        <f t="shared" si="6"/>
        <v>185</v>
      </c>
      <c r="E70" s="18">
        <f t="shared" si="5"/>
        <v>44</v>
      </c>
      <c r="F70" s="18">
        <v>44</v>
      </c>
      <c r="G70" s="18">
        <v>4</v>
      </c>
      <c r="H70" s="18">
        <v>4</v>
      </c>
      <c r="I70" s="18">
        <v>43</v>
      </c>
      <c r="J70" s="18">
        <v>43</v>
      </c>
      <c r="K70" s="18"/>
      <c r="L70" s="18"/>
      <c r="M70" s="18">
        <v>43</v>
      </c>
      <c r="N70" s="18">
        <v>4</v>
      </c>
      <c r="O70" s="18">
        <v>4</v>
      </c>
      <c r="P70" s="18">
        <v>1</v>
      </c>
      <c r="Q70" s="18">
        <v>1</v>
      </c>
      <c r="R70" s="18"/>
      <c r="S70" s="18"/>
      <c r="T70" s="18"/>
      <c r="U70" s="18"/>
      <c r="V70" s="18"/>
      <c r="W70" s="33"/>
    </row>
    <row r="71" spans="1:26" x14ac:dyDescent="0.25">
      <c r="A71" s="13"/>
      <c r="B71" s="17" t="s">
        <v>231</v>
      </c>
      <c r="C71" s="16" t="s">
        <v>130</v>
      </c>
      <c r="D71" s="16">
        <f t="shared" si="6"/>
        <v>186</v>
      </c>
      <c r="E71" s="18">
        <f t="shared" si="5"/>
        <v>11</v>
      </c>
      <c r="F71" s="18">
        <v>11</v>
      </c>
      <c r="G71" s="18">
        <v>1</v>
      </c>
      <c r="H71" s="18">
        <v>1</v>
      </c>
      <c r="I71" s="18">
        <v>10</v>
      </c>
      <c r="J71" s="18">
        <v>10</v>
      </c>
      <c r="K71" s="18"/>
      <c r="L71" s="18"/>
      <c r="M71" s="18">
        <v>10</v>
      </c>
      <c r="N71" s="18">
        <v>1</v>
      </c>
      <c r="O71" s="18">
        <v>1</v>
      </c>
      <c r="P71" s="18">
        <v>1</v>
      </c>
      <c r="Q71" s="18">
        <v>1</v>
      </c>
      <c r="R71" s="18"/>
      <c r="S71" s="18"/>
      <c r="T71" s="18"/>
      <c r="U71" s="18"/>
      <c r="V71" s="18"/>
      <c r="W71" s="33"/>
    </row>
    <row r="72" spans="1:26" x14ac:dyDescent="0.25">
      <c r="A72" s="13"/>
      <c r="B72" s="17" t="s">
        <v>232</v>
      </c>
      <c r="C72" s="16" t="s">
        <v>130</v>
      </c>
      <c r="D72" s="16">
        <f t="shared" si="6"/>
        <v>187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33"/>
    </row>
    <row r="73" spans="1:26" s="66" customFormat="1" ht="30" customHeight="1" x14ac:dyDescent="0.25">
      <c r="A73" s="13" t="s">
        <v>233</v>
      </c>
      <c r="B73" s="13" t="s">
        <v>234</v>
      </c>
      <c r="C73" s="16" t="s">
        <v>130</v>
      </c>
      <c r="D73" s="16">
        <f t="shared" si="6"/>
        <v>188</v>
      </c>
      <c r="E73" s="18">
        <v>2599</v>
      </c>
      <c r="F73" s="18">
        <v>2593</v>
      </c>
      <c r="G73" s="18">
        <v>1829</v>
      </c>
      <c r="H73" s="18">
        <v>1825</v>
      </c>
      <c r="I73" s="18">
        <v>2578</v>
      </c>
      <c r="J73" s="18">
        <v>2474</v>
      </c>
      <c r="K73" s="18">
        <v>80</v>
      </c>
      <c r="L73" s="18">
        <v>24</v>
      </c>
      <c r="M73" s="18">
        <v>2572</v>
      </c>
      <c r="N73" s="18">
        <v>1824</v>
      </c>
      <c r="O73" s="18">
        <v>1820</v>
      </c>
      <c r="P73" s="18">
        <v>21</v>
      </c>
      <c r="Q73" s="18">
        <v>21</v>
      </c>
      <c r="R73" s="18">
        <v>5</v>
      </c>
      <c r="S73" s="18">
        <v>5</v>
      </c>
      <c r="T73" s="18"/>
      <c r="U73" s="18"/>
      <c r="V73" s="18"/>
      <c r="W73" s="33"/>
    </row>
    <row r="74" spans="1:26" ht="25.5" x14ac:dyDescent="0.25">
      <c r="A74" s="9"/>
      <c r="B74" s="13" t="s">
        <v>190</v>
      </c>
      <c r="C74" s="16"/>
      <c r="D74" s="16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33"/>
      <c r="Y74" s="5"/>
      <c r="Z74" s="5"/>
    </row>
    <row r="75" spans="1:26" x14ac:dyDescent="0.25">
      <c r="A75" s="13"/>
      <c r="B75" s="12" t="s">
        <v>220</v>
      </c>
      <c r="C75" s="16" t="s">
        <v>130</v>
      </c>
      <c r="D75" s="16">
        <f>+D73+1</f>
        <v>189</v>
      </c>
      <c r="E75" s="18">
        <v>73</v>
      </c>
      <c r="F75" s="18">
        <v>73</v>
      </c>
      <c r="G75" s="18">
        <v>66</v>
      </c>
      <c r="H75" s="18">
        <v>66</v>
      </c>
      <c r="I75" s="18">
        <v>70</v>
      </c>
      <c r="J75" s="18">
        <f>70+10</f>
        <v>80</v>
      </c>
      <c r="K75" s="18">
        <v>8</v>
      </c>
      <c r="L75" s="18"/>
      <c r="M75" s="18">
        <v>70</v>
      </c>
      <c r="N75" s="18">
        <v>65</v>
      </c>
      <c r="O75" s="18">
        <v>65</v>
      </c>
      <c r="P75" s="18">
        <v>3</v>
      </c>
      <c r="Q75" s="18">
        <v>3</v>
      </c>
      <c r="R75" s="18">
        <v>1</v>
      </c>
      <c r="S75" s="18">
        <v>1</v>
      </c>
      <c r="T75" s="18"/>
      <c r="U75" s="18"/>
      <c r="V75" s="18"/>
      <c r="W75" s="33"/>
      <c r="Y75" s="5"/>
    </row>
    <row r="76" spans="1:26" x14ac:dyDescent="0.25">
      <c r="A76" s="13"/>
      <c r="B76" s="11" t="s">
        <v>221</v>
      </c>
      <c r="C76" s="16" t="s">
        <v>130</v>
      </c>
      <c r="D76" s="16">
        <f>+D75+1</f>
        <v>190</v>
      </c>
      <c r="E76" s="18">
        <v>681</v>
      </c>
      <c r="F76" s="18">
        <v>679</v>
      </c>
      <c r="G76" s="18">
        <v>555</v>
      </c>
      <c r="H76" s="18">
        <v>553</v>
      </c>
      <c r="I76" s="18">
        <v>670</v>
      </c>
      <c r="J76" s="18">
        <f>604+66</f>
        <v>670</v>
      </c>
      <c r="K76" s="18">
        <v>51</v>
      </c>
      <c r="L76" s="18">
        <v>15</v>
      </c>
      <c r="M76" s="18">
        <v>668</v>
      </c>
      <c r="N76" s="18">
        <v>551</v>
      </c>
      <c r="O76" s="18">
        <v>549</v>
      </c>
      <c r="P76" s="18">
        <v>16</v>
      </c>
      <c r="Q76" s="18">
        <v>16</v>
      </c>
      <c r="R76" s="18">
        <v>4</v>
      </c>
      <c r="S76" s="18">
        <v>4</v>
      </c>
      <c r="T76" s="18"/>
      <c r="U76" s="18"/>
      <c r="V76" s="18"/>
      <c r="W76" s="33"/>
      <c r="Y76" s="5"/>
      <c r="Z76" s="5"/>
    </row>
    <row r="77" spans="1:26" x14ac:dyDescent="0.25">
      <c r="A77" s="13"/>
      <c r="B77" s="11" t="s">
        <v>222</v>
      </c>
      <c r="C77" s="16" t="s">
        <v>130</v>
      </c>
      <c r="D77" s="16">
        <f>+D76+1</f>
        <v>191</v>
      </c>
      <c r="E77" s="18">
        <f>I77+P77</f>
        <v>1842</v>
      </c>
      <c r="F77" s="18">
        <f>M77+P77</f>
        <v>1830</v>
      </c>
      <c r="G77" s="18">
        <v>1166</v>
      </c>
      <c r="H77" s="18">
        <v>1165</v>
      </c>
      <c r="I77" s="18">
        <v>1840</v>
      </c>
      <c r="J77" s="18">
        <v>1840</v>
      </c>
      <c r="K77" s="18">
        <v>20</v>
      </c>
      <c r="L77" s="18">
        <v>5</v>
      </c>
      <c r="M77" s="18">
        <v>1828</v>
      </c>
      <c r="N77" s="18">
        <f>1166+35</f>
        <v>1201</v>
      </c>
      <c r="O77" s="18">
        <v>1165</v>
      </c>
      <c r="P77" s="18">
        <v>2</v>
      </c>
      <c r="Q77" s="18">
        <v>2</v>
      </c>
      <c r="R77" s="18"/>
      <c r="S77" s="18"/>
      <c r="T77" s="18"/>
      <c r="U77" s="18"/>
      <c r="V77" s="18"/>
      <c r="W77" s="33"/>
      <c r="Y77" s="5"/>
    </row>
    <row r="78" spans="1:26" x14ac:dyDescent="0.25">
      <c r="A78" s="13"/>
      <c r="B78" s="11" t="s">
        <v>223</v>
      </c>
      <c r="C78" s="16" t="s">
        <v>130</v>
      </c>
      <c r="D78" s="16">
        <f>+D77+1</f>
        <v>192</v>
      </c>
      <c r="E78" s="18">
        <v>3</v>
      </c>
      <c r="F78" s="18">
        <v>3</v>
      </c>
      <c r="G78" s="18">
        <v>3</v>
      </c>
      <c r="H78" s="18">
        <v>3</v>
      </c>
      <c r="I78" s="18">
        <v>3</v>
      </c>
      <c r="J78" s="18">
        <v>3</v>
      </c>
      <c r="K78" s="18"/>
      <c r="L78" s="18"/>
      <c r="M78" s="18">
        <v>3</v>
      </c>
      <c r="N78" s="18">
        <v>3</v>
      </c>
      <c r="O78" s="18">
        <v>3</v>
      </c>
      <c r="P78" s="18"/>
      <c r="Q78" s="18"/>
      <c r="R78" s="18"/>
      <c r="S78" s="18"/>
      <c r="T78" s="18"/>
      <c r="U78" s="18"/>
      <c r="V78" s="18"/>
      <c r="W78" s="33"/>
      <c r="Y78" s="5"/>
    </row>
    <row r="79" spans="1:26" x14ac:dyDescent="0.25">
      <c r="A79" s="13"/>
      <c r="B79" s="11" t="s">
        <v>224</v>
      </c>
      <c r="C79" s="16" t="s">
        <v>130</v>
      </c>
      <c r="D79" s="16">
        <f>+D78+1</f>
        <v>193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33"/>
      <c r="Y79" s="5"/>
      <c r="Z79" s="5"/>
    </row>
    <row r="80" spans="1:26" x14ac:dyDescent="0.25">
      <c r="A80" s="13"/>
      <c r="B80" s="11" t="s">
        <v>225</v>
      </c>
      <c r="C80" s="16" t="s">
        <v>130</v>
      </c>
      <c r="D80" s="16">
        <f>+D79+1</f>
        <v>194</v>
      </c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18"/>
      <c r="T80" s="18"/>
      <c r="U80" s="18"/>
      <c r="V80" s="18"/>
      <c r="W80" s="33"/>
      <c r="Y80" s="5"/>
      <c r="Z80" s="5"/>
    </row>
    <row r="81" spans="1:23" x14ac:dyDescent="0.25">
      <c r="A81" s="13"/>
      <c r="B81" s="6" t="s">
        <v>226</v>
      </c>
      <c r="C81" s="16"/>
      <c r="D81" s="16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33"/>
    </row>
    <row r="82" spans="1:23" x14ac:dyDescent="0.25">
      <c r="A82" s="17"/>
      <c r="B82" s="17" t="s">
        <v>227</v>
      </c>
      <c r="C82" s="16" t="s">
        <v>130</v>
      </c>
      <c r="D82" s="16">
        <f>+D80+1</f>
        <v>195</v>
      </c>
      <c r="E82" s="18">
        <f>J82+P82</f>
        <v>830</v>
      </c>
      <c r="F82" s="18">
        <v>889</v>
      </c>
      <c r="G82" s="18">
        <v>806</v>
      </c>
      <c r="H82" s="18">
        <v>803</v>
      </c>
      <c r="I82" s="18">
        <v>886</v>
      </c>
      <c r="J82" s="18">
        <f>792+30</f>
        <v>822</v>
      </c>
      <c r="K82" s="18">
        <v>70</v>
      </c>
      <c r="L82" s="18">
        <v>24</v>
      </c>
      <c r="M82" s="18">
        <v>881</v>
      </c>
      <c r="N82" s="18">
        <v>804</v>
      </c>
      <c r="O82" s="18">
        <v>801</v>
      </c>
      <c r="P82" s="18">
        <v>8</v>
      </c>
      <c r="Q82" s="18">
        <v>8</v>
      </c>
      <c r="R82" s="18">
        <v>2</v>
      </c>
      <c r="S82" s="18">
        <v>2</v>
      </c>
      <c r="T82" s="18"/>
      <c r="U82" s="18"/>
      <c r="V82" s="18"/>
      <c r="W82" s="33"/>
    </row>
    <row r="83" spans="1:23" x14ac:dyDescent="0.25">
      <c r="A83" s="13"/>
      <c r="B83" s="17" t="s">
        <v>228</v>
      </c>
      <c r="C83" s="16" t="s">
        <v>130</v>
      </c>
      <c r="D83" s="16">
        <f>+D82+1</f>
        <v>196</v>
      </c>
      <c r="E83" s="18">
        <f t="shared" ref="E83:E86" si="7">J83+P83</f>
        <v>1495</v>
      </c>
      <c r="F83" s="18">
        <v>1439</v>
      </c>
      <c r="G83" s="18">
        <v>967</v>
      </c>
      <c r="H83" s="18">
        <v>966</v>
      </c>
      <c r="I83" s="18">
        <v>1428</v>
      </c>
      <c r="J83" s="18">
        <f>1418+65</f>
        <v>1483</v>
      </c>
      <c r="K83" s="18">
        <v>10</v>
      </c>
      <c r="L83" s="18"/>
      <c r="M83" s="18">
        <v>1427</v>
      </c>
      <c r="N83" s="18">
        <v>964</v>
      </c>
      <c r="O83" s="18">
        <v>963</v>
      </c>
      <c r="P83" s="18">
        <v>12</v>
      </c>
      <c r="Q83" s="18">
        <v>12</v>
      </c>
      <c r="R83" s="18">
        <v>3</v>
      </c>
      <c r="S83" s="18">
        <v>3</v>
      </c>
      <c r="T83" s="18"/>
      <c r="U83" s="18"/>
      <c r="V83" s="18"/>
      <c r="W83" s="33"/>
    </row>
    <row r="84" spans="1:23" x14ac:dyDescent="0.25">
      <c r="A84" s="13"/>
      <c r="B84" s="17" t="s">
        <v>229</v>
      </c>
      <c r="C84" s="16" t="s">
        <v>130</v>
      </c>
      <c r="D84" s="16">
        <f>+D83+1</f>
        <v>197</v>
      </c>
      <c r="E84" s="18">
        <f t="shared" si="7"/>
        <v>192</v>
      </c>
      <c r="F84" s="18">
        <v>182</v>
      </c>
      <c r="G84" s="18">
        <v>50</v>
      </c>
      <c r="H84" s="18">
        <v>50</v>
      </c>
      <c r="I84" s="18">
        <v>181</v>
      </c>
      <c r="J84" s="18">
        <f>181+10</f>
        <v>191</v>
      </c>
      <c r="K84" s="18"/>
      <c r="L84" s="18"/>
      <c r="M84" s="18">
        <v>181</v>
      </c>
      <c r="N84" s="18">
        <v>50</v>
      </c>
      <c r="O84" s="18">
        <v>50</v>
      </c>
      <c r="P84" s="18">
        <v>1</v>
      </c>
      <c r="Q84" s="18">
        <v>1</v>
      </c>
      <c r="R84" s="18"/>
      <c r="S84" s="18"/>
      <c r="T84" s="18"/>
      <c r="U84" s="18"/>
      <c r="V84" s="18"/>
      <c r="W84" s="33"/>
    </row>
    <row r="85" spans="1:23" x14ac:dyDescent="0.25">
      <c r="A85" s="13"/>
      <c r="B85" s="17" t="s">
        <v>230</v>
      </c>
      <c r="C85" s="16" t="s">
        <v>130</v>
      </c>
      <c r="D85" s="16">
        <f>+D84+1</f>
        <v>198</v>
      </c>
      <c r="E85" s="18">
        <f t="shared" si="7"/>
        <v>67</v>
      </c>
      <c r="F85" s="18">
        <v>67</v>
      </c>
      <c r="G85" s="18">
        <v>4</v>
      </c>
      <c r="H85" s="18">
        <v>4</v>
      </c>
      <c r="I85" s="18">
        <v>67</v>
      </c>
      <c r="J85" s="18">
        <v>67</v>
      </c>
      <c r="K85" s="18"/>
      <c r="L85" s="18"/>
      <c r="M85" s="18">
        <v>67</v>
      </c>
      <c r="N85" s="18">
        <v>4</v>
      </c>
      <c r="O85" s="18">
        <v>4</v>
      </c>
      <c r="P85" s="18"/>
      <c r="Q85" s="18"/>
      <c r="R85" s="18"/>
      <c r="S85" s="18"/>
      <c r="T85" s="18"/>
      <c r="U85" s="18"/>
      <c r="V85" s="18"/>
      <c r="W85" s="33"/>
    </row>
    <row r="86" spans="1:23" x14ac:dyDescent="0.25">
      <c r="A86" s="17"/>
      <c r="B86" s="17" t="s">
        <v>231</v>
      </c>
      <c r="C86" s="16" t="s">
        <v>130</v>
      </c>
      <c r="D86" s="16">
        <f>+D85+1</f>
        <v>199</v>
      </c>
      <c r="E86" s="18">
        <f t="shared" si="7"/>
        <v>15</v>
      </c>
      <c r="F86" s="18">
        <v>15</v>
      </c>
      <c r="G86" s="18">
        <v>1</v>
      </c>
      <c r="H86" s="18">
        <v>1</v>
      </c>
      <c r="I86" s="18">
        <v>15</v>
      </c>
      <c r="J86" s="18">
        <v>15</v>
      </c>
      <c r="K86" s="18"/>
      <c r="L86" s="18"/>
      <c r="M86" s="18">
        <v>15</v>
      </c>
      <c r="N86" s="18">
        <v>1</v>
      </c>
      <c r="O86" s="18">
        <v>1</v>
      </c>
      <c r="P86" s="18"/>
      <c r="Q86" s="18"/>
      <c r="R86" s="18"/>
      <c r="S86" s="18"/>
      <c r="T86" s="18"/>
      <c r="U86" s="18"/>
      <c r="V86" s="18"/>
      <c r="W86" s="33"/>
    </row>
    <row r="87" spans="1:23" x14ac:dyDescent="0.25">
      <c r="A87" s="30"/>
      <c r="B87" s="30" t="s">
        <v>232</v>
      </c>
      <c r="C87" s="24" t="s">
        <v>130</v>
      </c>
      <c r="D87" s="24">
        <f>+D86+1</f>
        <v>200</v>
      </c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</row>
  </sheetData>
  <mergeCells count="31">
    <mergeCell ref="V2:W2"/>
    <mergeCell ref="R3:R4"/>
    <mergeCell ref="S3:S4"/>
    <mergeCell ref="V3:V4"/>
    <mergeCell ref="W3:W4"/>
    <mergeCell ref="N3:N4"/>
    <mergeCell ref="Q2:Q4"/>
    <mergeCell ref="R2:S2"/>
    <mergeCell ref="T2:T4"/>
    <mergeCell ref="U2:U4"/>
    <mergeCell ref="P1:S1"/>
    <mergeCell ref="T1:W1"/>
    <mergeCell ref="E2:E4"/>
    <mergeCell ref="F2:F4"/>
    <mergeCell ref="G2:H2"/>
    <mergeCell ref="I2:I4"/>
    <mergeCell ref="J2:L2"/>
    <mergeCell ref="M2:M4"/>
    <mergeCell ref="N2:O2"/>
    <mergeCell ref="P2:P4"/>
    <mergeCell ref="I1:O1"/>
    <mergeCell ref="O3:O4"/>
    <mergeCell ref="G3:G4"/>
    <mergeCell ref="H3:H4"/>
    <mergeCell ref="J3:K3"/>
    <mergeCell ref="L3:L4"/>
    <mergeCell ref="A1:A4"/>
    <mergeCell ref="B1:B4"/>
    <mergeCell ref="C1:C4"/>
    <mergeCell ref="D1:D4"/>
    <mergeCell ref="E1:H1"/>
  </mergeCells>
  <pageMargins left="0.46875" right="0.3125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WhiteSpace="0" zoomScaleNormal="100" workbookViewId="0">
      <selection activeCell="I20" sqref="I20"/>
    </sheetView>
  </sheetViews>
  <sheetFormatPr defaultColWidth="9.140625" defaultRowHeight="15" x14ac:dyDescent="0.25"/>
  <cols>
    <col min="1" max="1" width="5" style="32" customWidth="1"/>
    <col min="2" max="2" width="28.7109375" style="32" customWidth="1"/>
    <col min="3" max="3" width="6.7109375" style="32" customWidth="1"/>
    <col min="4" max="4" width="6.140625" style="32" customWidth="1"/>
    <col min="5" max="7" width="6.42578125" style="32" customWidth="1"/>
    <col min="8" max="8" width="4.7109375" style="32" customWidth="1"/>
    <col min="9" max="9" width="5.85546875" style="32" customWidth="1"/>
    <col min="10" max="10" width="5.5703125" style="32" customWidth="1"/>
    <col min="11" max="11" width="6.42578125" style="32" customWidth="1"/>
    <col min="12" max="12" width="4" style="32" customWidth="1"/>
    <col min="13" max="13" width="4.5703125" style="32" customWidth="1"/>
    <col min="14" max="14" width="4.42578125" style="32" customWidth="1"/>
    <col min="15" max="15" width="6.42578125" style="32" customWidth="1"/>
    <col min="16" max="16" width="3.7109375" style="32" customWidth="1"/>
    <col min="17" max="17" width="5.140625" style="32" customWidth="1"/>
    <col min="18" max="18" width="5" style="32" customWidth="1"/>
    <col min="19" max="19" width="6.42578125" style="32" customWidth="1"/>
    <col min="20" max="20" width="3.85546875" style="32" customWidth="1"/>
    <col min="21" max="16384" width="9.140625" style="32"/>
  </cols>
  <sheetData>
    <row r="1" spans="1:20" s="66" customFormat="1" ht="15" customHeight="1" x14ac:dyDescent="0.25">
      <c r="A1" s="99" t="s">
        <v>235</v>
      </c>
      <c r="B1" s="99" t="s">
        <v>236</v>
      </c>
      <c r="C1" s="115" t="s">
        <v>237</v>
      </c>
      <c r="D1" s="115" t="s">
        <v>14</v>
      </c>
      <c r="E1" s="99" t="s">
        <v>15</v>
      </c>
      <c r="F1" s="99"/>
      <c r="G1" s="99"/>
      <c r="H1" s="99"/>
      <c r="I1" s="99" t="s">
        <v>16</v>
      </c>
      <c r="J1" s="99"/>
      <c r="K1" s="99"/>
      <c r="L1" s="99"/>
      <c r="M1" s="99" t="s">
        <v>17</v>
      </c>
      <c r="N1" s="99"/>
      <c r="O1" s="99"/>
      <c r="P1" s="99"/>
      <c r="Q1" s="99" t="s">
        <v>18</v>
      </c>
      <c r="R1" s="99"/>
      <c r="S1" s="99"/>
      <c r="T1" s="99"/>
    </row>
    <row r="2" spans="1:20" s="66" customFormat="1" ht="44.25" customHeight="1" x14ac:dyDescent="0.25">
      <c r="A2" s="99"/>
      <c r="B2" s="99"/>
      <c r="C2" s="116"/>
      <c r="D2" s="116"/>
      <c r="E2" s="81" t="s">
        <v>371</v>
      </c>
      <c r="F2" s="81" t="s">
        <v>374</v>
      </c>
      <c r="G2" s="81" t="s">
        <v>238</v>
      </c>
      <c r="H2" s="82" t="s">
        <v>239</v>
      </c>
      <c r="I2" s="81" t="s">
        <v>371</v>
      </c>
      <c r="J2" s="81" t="s">
        <v>372</v>
      </c>
      <c r="K2" s="81" t="s">
        <v>238</v>
      </c>
      <c r="L2" s="82" t="s">
        <v>239</v>
      </c>
      <c r="M2" s="81" t="s">
        <v>371</v>
      </c>
      <c r="N2" s="81" t="s">
        <v>372</v>
      </c>
      <c r="O2" s="81" t="s">
        <v>238</v>
      </c>
      <c r="P2" s="82" t="s">
        <v>239</v>
      </c>
      <c r="Q2" s="87" t="s">
        <v>373</v>
      </c>
      <c r="R2" s="87" t="s">
        <v>372</v>
      </c>
      <c r="S2" s="87" t="s">
        <v>238</v>
      </c>
      <c r="T2" s="88" t="s">
        <v>239</v>
      </c>
    </row>
    <row r="3" spans="1:20" s="66" customFormat="1" ht="14.25" customHeight="1" x14ac:dyDescent="0.25">
      <c r="A3" s="82"/>
      <c r="B3" s="82" t="s">
        <v>19</v>
      </c>
      <c r="C3" s="82" t="s">
        <v>20</v>
      </c>
      <c r="D3" s="82" t="s">
        <v>21</v>
      </c>
      <c r="E3" s="82">
        <v>1</v>
      </c>
      <c r="F3" s="82">
        <v>2</v>
      </c>
      <c r="G3" s="81">
        <v>3</v>
      </c>
      <c r="H3" s="82">
        <v>4</v>
      </c>
      <c r="I3" s="82">
        <v>5</v>
      </c>
      <c r="J3" s="81">
        <v>6</v>
      </c>
      <c r="K3" s="82">
        <v>7</v>
      </c>
      <c r="L3" s="82">
        <v>8</v>
      </c>
      <c r="M3" s="81">
        <v>9</v>
      </c>
      <c r="N3" s="82">
        <v>10</v>
      </c>
      <c r="O3" s="82">
        <v>11</v>
      </c>
      <c r="P3" s="81">
        <v>12</v>
      </c>
      <c r="Q3" s="82">
        <v>13</v>
      </c>
      <c r="R3" s="82">
        <v>14</v>
      </c>
      <c r="S3" s="81">
        <v>15</v>
      </c>
      <c r="T3" s="82">
        <v>16</v>
      </c>
    </row>
    <row r="4" spans="1:20" s="66" customFormat="1" ht="18" customHeight="1" x14ac:dyDescent="0.25">
      <c r="A4" s="77" t="s">
        <v>240</v>
      </c>
      <c r="B4" s="77" t="s">
        <v>241</v>
      </c>
      <c r="C4" s="78"/>
      <c r="D4" s="78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s="66" customFormat="1" ht="27.75" customHeight="1" x14ac:dyDescent="0.25">
      <c r="A5" s="25" t="s">
        <v>242</v>
      </c>
      <c r="B5" s="86" t="s">
        <v>243</v>
      </c>
      <c r="C5" s="69" t="s">
        <v>244</v>
      </c>
      <c r="D5" s="69">
        <v>201</v>
      </c>
      <c r="E5" s="33">
        <f>I5+M5</f>
        <v>700</v>
      </c>
      <c r="F5" s="33">
        <v>410</v>
      </c>
      <c r="G5" s="33">
        <v>228</v>
      </c>
      <c r="H5" s="33">
        <v>33</v>
      </c>
      <c r="I5" s="33">
        <f>J5+K5+L5</f>
        <v>684</v>
      </c>
      <c r="J5" s="33">
        <f>408+16</f>
        <v>424</v>
      </c>
      <c r="K5" s="33">
        <v>227</v>
      </c>
      <c r="L5" s="33">
        <v>33</v>
      </c>
      <c r="M5" s="33">
        <v>16</v>
      </c>
      <c r="N5" s="33">
        <v>9</v>
      </c>
      <c r="O5" s="33">
        <v>7</v>
      </c>
      <c r="P5" s="33"/>
      <c r="Q5" s="33"/>
      <c r="R5" s="33"/>
      <c r="S5" s="33"/>
      <c r="T5" s="33"/>
    </row>
    <row r="6" spans="1:20" s="66" customFormat="1" ht="18" customHeight="1" x14ac:dyDescent="0.25">
      <c r="A6" s="25" t="s">
        <v>245</v>
      </c>
      <c r="B6" s="25" t="s">
        <v>246</v>
      </c>
      <c r="C6" s="69" t="s">
        <v>244</v>
      </c>
      <c r="D6" s="69">
        <f>+D5+1</f>
        <v>202</v>
      </c>
      <c r="E6" s="33">
        <v>7</v>
      </c>
      <c r="F6" s="33">
        <v>5</v>
      </c>
      <c r="G6" s="33">
        <v>2</v>
      </c>
      <c r="H6" s="33"/>
      <c r="I6" s="33">
        <v>7</v>
      </c>
      <c r="J6" s="33">
        <v>5</v>
      </c>
      <c r="K6" s="33">
        <v>2</v>
      </c>
      <c r="L6" s="33"/>
      <c r="M6" s="33"/>
      <c r="N6" s="33"/>
      <c r="O6" s="33"/>
      <c r="P6" s="33"/>
      <c r="Q6" s="33"/>
      <c r="R6" s="33"/>
      <c r="S6" s="33"/>
      <c r="T6" s="33"/>
    </row>
    <row r="7" spans="1:20" s="66" customFormat="1" ht="18" customHeight="1" x14ac:dyDescent="0.25">
      <c r="A7" s="25" t="s">
        <v>247</v>
      </c>
      <c r="B7" s="25" t="s">
        <v>248</v>
      </c>
      <c r="C7" s="69" t="s">
        <v>244</v>
      </c>
      <c r="D7" s="69">
        <f>+D6+1</f>
        <v>203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s="66" customFormat="1" ht="18" customHeight="1" x14ac:dyDescent="0.25">
      <c r="A8" s="25"/>
      <c r="B8" s="25" t="s">
        <v>44</v>
      </c>
      <c r="C8" s="69"/>
      <c r="D8" s="69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s="66" customFormat="1" ht="18" customHeight="1" x14ac:dyDescent="0.25">
      <c r="A9" s="25"/>
      <c r="B9" s="25" t="s">
        <v>249</v>
      </c>
      <c r="C9" s="69" t="s">
        <v>244</v>
      </c>
      <c r="D9" s="69">
        <f>+D7+1</f>
        <v>204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s="66" customFormat="1" ht="18" customHeight="1" x14ac:dyDescent="0.25">
      <c r="A10" s="25"/>
      <c r="B10" s="25" t="s">
        <v>250</v>
      </c>
      <c r="C10" s="69" t="s">
        <v>244</v>
      </c>
      <c r="D10" s="69">
        <f>+D9+1</f>
        <v>205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0" s="66" customFormat="1" ht="18" customHeight="1" x14ac:dyDescent="0.25">
      <c r="A11" s="22"/>
      <c r="B11" s="25" t="s">
        <v>251</v>
      </c>
      <c r="C11" s="69" t="s">
        <v>244</v>
      </c>
      <c r="D11" s="69">
        <f>+D10+1</f>
        <v>206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s="66" customFormat="1" ht="18" customHeight="1" x14ac:dyDescent="0.25">
      <c r="A12" s="25" t="s">
        <v>252</v>
      </c>
      <c r="B12" s="25" t="s">
        <v>253</v>
      </c>
      <c r="C12" s="69" t="s">
        <v>244</v>
      </c>
      <c r="D12" s="69">
        <f>+D11+1</f>
        <v>207</v>
      </c>
      <c r="E12" s="33">
        <v>5</v>
      </c>
      <c r="F12" s="33">
        <v>3</v>
      </c>
      <c r="G12" s="33">
        <v>2</v>
      </c>
      <c r="H12" s="33"/>
      <c r="I12" s="33"/>
      <c r="J12" s="33"/>
      <c r="K12" s="33"/>
      <c r="L12" s="33"/>
      <c r="M12" s="33">
        <v>8</v>
      </c>
      <c r="N12" s="33">
        <v>5</v>
      </c>
      <c r="O12" s="33">
        <v>3</v>
      </c>
      <c r="P12" s="33"/>
      <c r="Q12" s="33"/>
      <c r="R12" s="33"/>
      <c r="S12" s="33"/>
      <c r="T12" s="33"/>
    </row>
    <row r="13" spans="1:20" s="66" customFormat="1" ht="18" customHeight="1" x14ac:dyDescent="0.25">
      <c r="A13" s="25"/>
      <c r="B13" s="25" t="s">
        <v>254</v>
      </c>
      <c r="C13" s="69" t="s">
        <v>244</v>
      </c>
      <c r="D13" s="69">
        <f>+D12+1</f>
        <v>208</v>
      </c>
      <c r="E13" s="33">
        <v>5</v>
      </c>
      <c r="F13" s="33">
        <v>3</v>
      </c>
      <c r="G13" s="33">
        <v>2</v>
      </c>
      <c r="H13" s="33"/>
      <c r="I13" s="33"/>
      <c r="J13" s="33"/>
      <c r="K13" s="33"/>
      <c r="L13" s="33"/>
      <c r="M13" s="33">
        <v>8</v>
      </c>
      <c r="N13" s="33">
        <v>5</v>
      </c>
      <c r="O13" s="33">
        <v>3</v>
      </c>
      <c r="P13" s="33"/>
      <c r="Q13" s="33"/>
      <c r="R13" s="33"/>
      <c r="S13" s="33"/>
      <c r="T13" s="33"/>
    </row>
    <row r="14" spans="1:20" s="66" customFormat="1" ht="18" customHeight="1" x14ac:dyDescent="0.25">
      <c r="A14" s="25"/>
      <c r="B14" s="25" t="s">
        <v>255</v>
      </c>
      <c r="C14" s="69" t="s">
        <v>244</v>
      </c>
      <c r="D14" s="69">
        <f>+D13+1</f>
        <v>209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spans="1:20" s="66" customFormat="1" ht="18" customHeight="1" x14ac:dyDescent="0.25">
      <c r="A15" s="74" t="s">
        <v>256</v>
      </c>
      <c r="B15" s="74" t="s">
        <v>257</v>
      </c>
      <c r="C15" s="69"/>
      <c r="D15" s="69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spans="1:20" s="66" customFormat="1" ht="18" customHeight="1" x14ac:dyDescent="0.25">
      <c r="A16" s="25" t="s">
        <v>258</v>
      </c>
      <c r="B16" s="25" t="s">
        <v>259</v>
      </c>
      <c r="C16" s="69" t="s">
        <v>244</v>
      </c>
      <c r="D16" s="69">
        <f>+D14+1</f>
        <v>210</v>
      </c>
      <c r="E16" s="33">
        <f>I16+M16</f>
        <v>1772</v>
      </c>
      <c r="F16" s="33">
        <v>1281</v>
      </c>
      <c r="G16" s="33">
        <v>402</v>
      </c>
      <c r="H16" s="33">
        <v>39</v>
      </c>
      <c r="I16" s="33">
        <f>J16+K16+L16</f>
        <v>1763</v>
      </c>
      <c r="J16" s="33">
        <f>1281+22</f>
        <v>1303</v>
      </c>
      <c r="K16" s="33">
        <f>401+20</f>
        <v>421</v>
      </c>
      <c r="L16" s="33">
        <v>39</v>
      </c>
      <c r="M16" s="33">
        <v>9</v>
      </c>
      <c r="N16" s="33">
        <v>8</v>
      </c>
      <c r="O16" s="33">
        <v>1</v>
      </c>
      <c r="P16" s="33"/>
      <c r="Q16" s="33"/>
      <c r="R16" s="33"/>
      <c r="S16" s="33"/>
      <c r="T16" s="33"/>
    </row>
    <row r="17" spans="1:20" s="66" customFormat="1" ht="18" customHeight="1" x14ac:dyDescent="0.25">
      <c r="A17" s="25" t="s">
        <v>260</v>
      </c>
      <c r="B17" s="25" t="s">
        <v>246</v>
      </c>
      <c r="C17" s="69" t="s">
        <v>244</v>
      </c>
      <c r="D17" s="69">
        <f>1+D16</f>
        <v>211</v>
      </c>
      <c r="E17" s="33">
        <v>8</v>
      </c>
      <c r="F17" s="33">
        <v>4</v>
      </c>
      <c r="G17" s="33">
        <v>4</v>
      </c>
      <c r="H17" s="33"/>
      <c r="I17" s="33">
        <v>8</v>
      </c>
      <c r="J17" s="33">
        <v>4</v>
      </c>
      <c r="K17" s="33">
        <v>4</v>
      </c>
      <c r="L17" s="33"/>
      <c r="M17" s="33"/>
      <c r="N17" s="33"/>
      <c r="O17" s="33"/>
      <c r="P17" s="33"/>
      <c r="Q17" s="33"/>
      <c r="R17" s="33"/>
      <c r="S17" s="33"/>
      <c r="T17" s="33"/>
    </row>
    <row r="18" spans="1:20" s="66" customFormat="1" ht="18" customHeight="1" x14ac:dyDescent="0.25">
      <c r="A18" s="25" t="s">
        <v>261</v>
      </c>
      <c r="B18" s="25" t="s">
        <v>248</v>
      </c>
      <c r="C18" s="69" t="s">
        <v>244</v>
      </c>
      <c r="D18" s="69">
        <f>+D17+1</f>
        <v>212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spans="1:20" s="66" customFormat="1" ht="18" customHeight="1" x14ac:dyDescent="0.25">
      <c r="A19" s="25"/>
      <c r="B19" s="25" t="s">
        <v>44</v>
      </c>
      <c r="C19" s="69"/>
      <c r="D19" s="69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spans="1:20" s="66" customFormat="1" ht="18" customHeight="1" x14ac:dyDescent="0.25">
      <c r="A20" s="25"/>
      <c r="B20" s="25" t="s">
        <v>249</v>
      </c>
      <c r="C20" s="69" t="s">
        <v>244</v>
      </c>
      <c r="D20" s="69">
        <f>+D18+1</f>
        <v>213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spans="1:20" s="66" customFormat="1" ht="18" customHeight="1" x14ac:dyDescent="0.25">
      <c r="A21" s="25"/>
      <c r="B21" s="25" t="s">
        <v>250</v>
      </c>
      <c r="C21" s="69" t="s">
        <v>244</v>
      </c>
      <c r="D21" s="69">
        <f t="shared" ref="D21:D26" si="0">+D20+1</f>
        <v>214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spans="1:20" s="66" customFormat="1" ht="18" customHeight="1" x14ac:dyDescent="0.25">
      <c r="A22" s="22"/>
      <c r="B22" s="25" t="s">
        <v>251</v>
      </c>
      <c r="C22" s="69" t="s">
        <v>244</v>
      </c>
      <c r="D22" s="69">
        <f t="shared" si="0"/>
        <v>215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 s="66" customFormat="1" ht="18" customHeight="1" x14ac:dyDescent="0.25">
      <c r="A23" s="22"/>
      <c r="B23" s="25" t="s">
        <v>262</v>
      </c>
      <c r="C23" s="69" t="s">
        <v>244</v>
      </c>
      <c r="D23" s="69">
        <f t="shared" si="0"/>
        <v>216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1:20" s="66" customFormat="1" ht="18" customHeight="1" x14ac:dyDescent="0.25">
      <c r="A24" s="25" t="s">
        <v>263</v>
      </c>
      <c r="B24" s="25" t="s">
        <v>253</v>
      </c>
      <c r="C24" s="69" t="s">
        <v>244</v>
      </c>
      <c r="D24" s="69">
        <f t="shared" si="0"/>
        <v>217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1:20" s="66" customFormat="1" ht="18" customHeight="1" x14ac:dyDescent="0.25">
      <c r="A25" s="25"/>
      <c r="B25" s="25" t="s">
        <v>254</v>
      </c>
      <c r="C25" s="69" t="s">
        <v>244</v>
      </c>
      <c r="D25" s="89">
        <f t="shared" si="0"/>
        <v>218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</row>
    <row r="26" spans="1:20" s="66" customFormat="1" ht="18" customHeight="1" x14ac:dyDescent="0.25">
      <c r="A26" s="30"/>
      <c r="B26" s="30" t="s">
        <v>255</v>
      </c>
      <c r="C26" s="90" t="s">
        <v>244</v>
      </c>
      <c r="D26" s="91">
        <f t="shared" si="0"/>
        <v>219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spans="1:20" s="66" customFormat="1" ht="20.25" customHeight="1" x14ac:dyDescent="0.25"/>
    <row r="28" spans="1:20" ht="20.25" customHeight="1" x14ac:dyDescent="0.25">
      <c r="O28" s="43"/>
    </row>
    <row r="29" spans="1:20" ht="20.25" customHeight="1" x14ac:dyDescent="0.25">
      <c r="B29" s="44"/>
      <c r="O29" s="45"/>
    </row>
    <row r="30" spans="1:20" ht="20.25" customHeight="1" x14ac:dyDescent="0.25">
      <c r="B30" s="43"/>
      <c r="F30" s="5"/>
      <c r="O30" s="43"/>
    </row>
  </sheetData>
  <mergeCells count="8">
    <mergeCell ref="M1:P1"/>
    <mergeCell ref="Q1:T1"/>
    <mergeCell ref="A1:A2"/>
    <mergeCell ref="B1:B2"/>
    <mergeCell ref="C1:C2"/>
    <mergeCell ref="D1:D2"/>
    <mergeCell ref="E1:H1"/>
    <mergeCell ref="I1:L1"/>
  </mergeCells>
  <pageMargins left="0.35433070866141736" right="0.1574803149606299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9" zoomScaleNormal="100" workbookViewId="0">
      <selection activeCell="F37" sqref="F37:H37"/>
    </sheetView>
  </sheetViews>
  <sheetFormatPr defaultColWidth="9" defaultRowHeight="15" x14ac:dyDescent="0.25"/>
  <cols>
    <col min="1" max="1" width="5.85546875" style="31" customWidth="1"/>
    <col min="2" max="2" width="9" style="31" customWidth="1"/>
    <col min="3" max="3" width="26.7109375" style="31" customWidth="1"/>
    <col min="4" max="4" width="16.7109375" style="31" customWidth="1"/>
    <col min="5" max="5" width="8.28515625" style="31" customWidth="1"/>
    <col min="6" max="6" width="17.7109375" style="31" customWidth="1"/>
    <col min="7" max="7" width="14.85546875" style="31" customWidth="1"/>
    <col min="8" max="8" width="18.7109375" style="31" customWidth="1"/>
    <col min="9" max="9" width="9" style="31" customWidth="1"/>
    <col min="10" max="16384" width="9" style="31"/>
  </cols>
  <sheetData>
    <row r="1" spans="1:11" x14ac:dyDescent="0.25">
      <c r="A1" s="134"/>
      <c r="B1" s="136" t="s">
        <v>12</v>
      </c>
      <c r="C1" s="137"/>
      <c r="D1" s="127" t="s">
        <v>125</v>
      </c>
      <c r="E1" s="127" t="s">
        <v>14</v>
      </c>
      <c r="F1" s="127" t="s">
        <v>264</v>
      </c>
      <c r="G1" s="123" t="s">
        <v>265</v>
      </c>
      <c r="H1" s="124"/>
    </row>
    <row r="2" spans="1:11" s="66" customFormat="1" ht="46.5" customHeight="1" x14ac:dyDescent="0.25">
      <c r="A2" s="135"/>
      <c r="B2" s="138"/>
      <c r="C2" s="139"/>
      <c r="D2" s="128"/>
      <c r="E2" s="128"/>
      <c r="F2" s="128"/>
      <c r="G2" s="47" t="s">
        <v>266</v>
      </c>
      <c r="H2" s="47" t="s">
        <v>267</v>
      </c>
    </row>
    <row r="3" spans="1:11" x14ac:dyDescent="0.25">
      <c r="A3" s="48"/>
      <c r="B3" s="140" t="s">
        <v>19</v>
      </c>
      <c r="C3" s="141"/>
      <c r="D3" s="48" t="s">
        <v>20</v>
      </c>
      <c r="E3" s="48" t="s">
        <v>21</v>
      </c>
      <c r="F3" s="49">
        <v>1</v>
      </c>
      <c r="G3" s="49">
        <v>2</v>
      </c>
      <c r="H3" s="49">
        <v>3</v>
      </c>
    </row>
    <row r="4" spans="1:11" s="66" customFormat="1" ht="21" customHeight="1" x14ac:dyDescent="0.25">
      <c r="A4" s="50" t="s">
        <v>85</v>
      </c>
      <c r="B4" s="131" t="s">
        <v>268</v>
      </c>
      <c r="C4" s="131"/>
      <c r="D4" s="50" t="s">
        <v>269</v>
      </c>
      <c r="E4" s="51" t="s">
        <v>27</v>
      </c>
      <c r="F4" s="52" t="s">
        <v>270</v>
      </c>
      <c r="G4" s="52" t="s">
        <v>271</v>
      </c>
      <c r="H4" s="52" t="s">
        <v>272</v>
      </c>
    </row>
    <row r="5" spans="1:11" ht="21" customHeight="1" x14ac:dyDescent="0.25">
      <c r="A5" s="53" t="s">
        <v>24</v>
      </c>
      <c r="B5" s="132" t="s">
        <v>273</v>
      </c>
      <c r="C5" s="133"/>
      <c r="D5" s="54" t="s">
        <v>269</v>
      </c>
      <c r="E5" s="55" t="s">
        <v>30</v>
      </c>
      <c r="F5" s="52" t="s">
        <v>274</v>
      </c>
      <c r="G5" s="52" t="s">
        <v>275</v>
      </c>
      <c r="H5" s="52" t="s">
        <v>276</v>
      </c>
      <c r="I5" s="85"/>
      <c r="J5" s="85"/>
      <c r="K5" s="85"/>
    </row>
    <row r="6" spans="1:11" ht="21" customHeight="1" x14ac:dyDescent="0.25">
      <c r="A6" s="56" t="s">
        <v>277</v>
      </c>
      <c r="B6" s="125" t="s">
        <v>278</v>
      </c>
      <c r="C6" s="126"/>
      <c r="D6" s="57"/>
      <c r="E6" s="58"/>
      <c r="F6" s="52"/>
      <c r="G6" s="52"/>
      <c r="H6" s="52"/>
      <c r="I6" s="85"/>
    </row>
    <row r="7" spans="1:11" ht="21" customHeight="1" x14ac:dyDescent="0.25">
      <c r="A7" s="56" t="s">
        <v>279</v>
      </c>
      <c r="B7" s="125" t="s">
        <v>280</v>
      </c>
      <c r="C7" s="126"/>
      <c r="D7" s="57" t="s">
        <v>269</v>
      </c>
      <c r="E7" s="58" t="s">
        <v>33</v>
      </c>
      <c r="F7" s="52" t="s">
        <v>281</v>
      </c>
      <c r="G7" s="52" t="s">
        <v>282</v>
      </c>
      <c r="H7" s="52" t="s">
        <v>283</v>
      </c>
    </row>
    <row r="8" spans="1:11" ht="21" customHeight="1" x14ac:dyDescent="0.25">
      <c r="A8" s="56" t="s">
        <v>284</v>
      </c>
      <c r="B8" s="125" t="s">
        <v>285</v>
      </c>
      <c r="C8" s="126"/>
      <c r="D8" s="57" t="s">
        <v>269</v>
      </c>
      <c r="E8" s="58" t="s">
        <v>35</v>
      </c>
      <c r="F8" s="52" t="s">
        <v>286</v>
      </c>
      <c r="G8" s="52" t="s">
        <v>287</v>
      </c>
      <c r="H8" s="52" t="s">
        <v>288</v>
      </c>
    </row>
    <row r="9" spans="1:11" ht="21" customHeight="1" x14ac:dyDescent="0.25">
      <c r="A9" s="56" t="s">
        <v>289</v>
      </c>
      <c r="B9" s="125" t="s">
        <v>290</v>
      </c>
      <c r="C9" s="126"/>
      <c r="D9" s="57" t="s">
        <v>269</v>
      </c>
      <c r="E9" s="58" t="s">
        <v>37</v>
      </c>
      <c r="F9" s="52" t="s">
        <v>291</v>
      </c>
      <c r="G9" s="52" t="s">
        <v>292</v>
      </c>
      <c r="H9" s="52" t="s">
        <v>293</v>
      </c>
    </row>
    <row r="10" spans="1:11" ht="21" customHeight="1" x14ac:dyDescent="0.25">
      <c r="A10" s="56" t="s">
        <v>294</v>
      </c>
      <c r="B10" s="125" t="s">
        <v>295</v>
      </c>
      <c r="C10" s="126"/>
      <c r="D10" s="57"/>
      <c r="E10" s="58"/>
      <c r="F10" s="52"/>
      <c r="G10" s="52"/>
      <c r="H10" s="52"/>
    </row>
    <row r="11" spans="1:11" ht="21" customHeight="1" x14ac:dyDescent="0.25">
      <c r="A11" s="56" t="s">
        <v>296</v>
      </c>
      <c r="B11" s="125" t="s">
        <v>297</v>
      </c>
      <c r="C11" s="126"/>
      <c r="D11" s="57" t="s">
        <v>269</v>
      </c>
      <c r="E11" s="58" t="s">
        <v>39</v>
      </c>
      <c r="F11" s="52" t="s">
        <v>298</v>
      </c>
      <c r="G11" s="52" t="s">
        <v>299</v>
      </c>
      <c r="H11" s="52" t="s">
        <v>300</v>
      </c>
    </row>
    <row r="12" spans="1:11" ht="21" customHeight="1" x14ac:dyDescent="0.25">
      <c r="A12" s="56" t="s">
        <v>301</v>
      </c>
      <c r="B12" s="125" t="s">
        <v>302</v>
      </c>
      <c r="C12" s="126"/>
      <c r="D12" s="57" t="s">
        <v>269</v>
      </c>
      <c r="E12" s="58" t="s">
        <v>41</v>
      </c>
      <c r="F12" s="52" t="s">
        <v>303</v>
      </c>
      <c r="G12" s="52" t="s">
        <v>304</v>
      </c>
      <c r="H12" s="52" t="s">
        <v>305</v>
      </c>
    </row>
    <row r="13" spans="1:11" ht="21" customHeight="1" x14ac:dyDescent="0.25">
      <c r="A13" s="56" t="s">
        <v>306</v>
      </c>
      <c r="B13" s="125" t="s">
        <v>307</v>
      </c>
      <c r="C13" s="126"/>
      <c r="D13" s="57" t="s">
        <v>269</v>
      </c>
      <c r="E13" s="58" t="s">
        <v>43</v>
      </c>
      <c r="F13" s="52" t="s">
        <v>308</v>
      </c>
      <c r="G13" s="52" t="s">
        <v>309</v>
      </c>
      <c r="H13" s="52" t="s">
        <v>310</v>
      </c>
    </row>
    <row r="14" spans="1:11" ht="21" customHeight="1" x14ac:dyDescent="0.25">
      <c r="A14" s="56" t="s">
        <v>311</v>
      </c>
      <c r="B14" s="125" t="s">
        <v>312</v>
      </c>
      <c r="C14" s="126"/>
      <c r="D14" s="57" t="s">
        <v>269</v>
      </c>
      <c r="E14" s="58" t="s">
        <v>46</v>
      </c>
      <c r="F14" s="52" t="s">
        <v>313</v>
      </c>
      <c r="G14" s="52" t="s">
        <v>314</v>
      </c>
      <c r="H14" s="52" t="s">
        <v>315</v>
      </c>
    </row>
    <row r="15" spans="1:11" ht="21" customHeight="1" x14ac:dyDescent="0.25">
      <c r="A15" s="59">
        <v>6</v>
      </c>
      <c r="B15" s="129" t="s">
        <v>316</v>
      </c>
      <c r="C15" s="130"/>
      <c r="D15" s="57" t="s">
        <v>269</v>
      </c>
      <c r="E15" s="58" t="s">
        <v>317</v>
      </c>
      <c r="F15" s="52" t="s">
        <v>318</v>
      </c>
      <c r="G15" s="52" t="s">
        <v>319</v>
      </c>
      <c r="H15" s="52" t="s">
        <v>320</v>
      </c>
    </row>
    <row r="16" spans="1:11" ht="21" customHeight="1" x14ac:dyDescent="0.25">
      <c r="A16" s="56" t="s">
        <v>321</v>
      </c>
      <c r="B16" s="125" t="s">
        <v>278</v>
      </c>
      <c r="C16" s="126"/>
      <c r="D16" s="57"/>
      <c r="E16" s="58"/>
      <c r="F16" s="52"/>
      <c r="G16" s="52"/>
      <c r="H16" s="52"/>
    </row>
    <row r="17" spans="1:8" ht="21" customHeight="1" x14ac:dyDescent="0.25">
      <c r="A17" s="56" t="s">
        <v>322</v>
      </c>
      <c r="B17" s="125" t="s">
        <v>280</v>
      </c>
      <c r="C17" s="126"/>
      <c r="D17" s="57" t="s">
        <v>269</v>
      </c>
      <c r="E17" s="58" t="s">
        <v>323</v>
      </c>
      <c r="F17" s="52" t="s">
        <v>318</v>
      </c>
      <c r="G17" s="52" t="s">
        <v>319</v>
      </c>
      <c r="H17" s="52" t="s">
        <v>320</v>
      </c>
    </row>
    <row r="18" spans="1:8" ht="21" customHeight="1" x14ac:dyDescent="0.25">
      <c r="A18" s="56" t="s">
        <v>324</v>
      </c>
      <c r="B18" s="125" t="s">
        <v>285</v>
      </c>
      <c r="C18" s="126"/>
      <c r="D18" s="57" t="s">
        <v>269</v>
      </c>
      <c r="E18" s="58" t="s">
        <v>325</v>
      </c>
      <c r="F18" s="52"/>
      <c r="G18" s="52"/>
      <c r="H18" s="52"/>
    </row>
    <row r="19" spans="1:8" ht="21" customHeight="1" x14ac:dyDescent="0.25">
      <c r="A19" s="56" t="s">
        <v>326</v>
      </c>
      <c r="B19" s="125" t="s">
        <v>290</v>
      </c>
      <c r="C19" s="126"/>
      <c r="D19" s="57" t="s">
        <v>269</v>
      </c>
      <c r="E19" s="58" t="s">
        <v>327</v>
      </c>
      <c r="F19" s="52"/>
      <c r="G19" s="52"/>
      <c r="H19" s="52"/>
    </row>
    <row r="20" spans="1:8" ht="21" customHeight="1" x14ac:dyDescent="0.25">
      <c r="A20" s="56" t="s">
        <v>328</v>
      </c>
      <c r="B20" s="125" t="s">
        <v>295</v>
      </c>
      <c r="C20" s="126"/>
      <c r="D20" s="57"/>
      <c r="E20" s="58"/>
      <c r="F20" s="52"/>
      <c r="G20" s="52"/>
      <c r="H20" s="52"/>
    </row>
    <row r="21" spans="1:8" ht="21" customHeight="1" x14ac:dyDescent="0.25">
      <c r="A21" s="56" t="s">
        <v>329</v>
      </c>
      <c r="B21" s="125" t="s">
        <v>297</v>
      </c>
      <c r="C21" s="126"/>
      <c r="D21" s="57" t="s">
        <v>269</v>
      </c>
      <c r="E21" s="58" t="s">
        <v>330</v>
      </c>
      <c r="F21" s="52" t="s">
        <v>331</v>
      </c>
      <c r="G21" s="52" t="s">
        <v>332</v>
      </c>
      <c r="H21" s="52" t="s">
        <v>333</v>
      </c>
    </row>
    <row r="22" spans="1:8" ht="21" customHeight="1" x14ac:dyDescent="0.25">
      <c r="A22" s="56" t="s">
        <v>334</v>
      </c>
      <c r="B22" s="125" t="s">
        <v>302</v>
      </c>
      <c r="C22" s="126"/>
      <c r="D22" s="57" t="s">
        <v>269</v>
      </c>
      <c r="E22" s="58" t="s">
        <v>335</v>
      </c>
      <c r="F22" s="52" t="s">
        <v>336</v>
      </c>
      <c r="G22" s="52" t="s">
        <v>337</v>
      </c>
      <c r="H22" s="52" t="s">
        <v>337</v>
      </c>
    </row>
    <row r="23" spans="1:8" ht="21" customHeight="1" x14ac:dyDescent="0.25">
      <c r="A23" s="56" t="s">
        <v>338</v>
      </c>
      <c r="B23" s="125" t="s">
        <v>307</v>
      </c>
      <c r="C23" s="126"/>
      <c r="D23" s="57" t="s">
        <v>269</v>
      </c>
      <c r="E23" s="58" t="s">
        <v>339</v>
      </c>
      <c r="F23" s="52"/>
      <c r="G23" s="52"/>
      <c r="H23" s="52"/>
    </row>
    <row r="24" spans="1:8" ht="21" customHeight="1" x14ac:dyDescent="0.25">
      <c r="A24" s="56" t="s">
        <v>340</v>
      </c>
      <c r="B24" s="125" t="s">
        <v>312</v>
      </c>
      <c r="C24" s="126"/>
      <c r="D24" s="57" t="s">
        <v>269</v>
      </c>
      <c r="E24" s="58" t="s">
        <v>341</v>
      </c>
      <c r="F24" s="52" t="s">
        <v>342</v>
      </c>
      <c r="G24" s="52" t="s">
        <v>343</v>
      </c>
      <c r="H24" s="52" t="s">
        <v>343</v>
      </c>
    </row>
    <row r="25" spans="1:8" s="66" customFormat="1" ht="38.25" customHeight="1" x14ac:dyDescent="0.25">
      <c r="A25" s="59">
        <v>7</v>
      </c>
      <c r="B25" s="142" t="s">
        <v>344</v>
      </c>
      <c r="C25" s="130"/>
      <c r="D25" s="57" t="s">
        <v>269</v>
      </c>
      <c r="E25" s="58" t="s">
        <v>345</v>
      </c>
      <c r="F25" s="52" t="s">
        <v>346</v>
      </c>
      <c r="G25" s="52" t="s">
        <v>347</v>
      </c>
      <c r="H25" s="52" t="s">
        <v>347</v>
      </c>
    </row>
    <row r="26" spans="1:8" ht="21" customHeight="1" x14ac:dyDescent="0.25">
      <c r="A26" s="56" t="s">
        <v>348</v>
      </c>
      <c r="B26" s="125" t="s">
        <v>278</v>
      </c>
      <c r="C26" s="126"/>
      <c r="D26" s="57"/>
      <c r="E26" s="58"/>
      <c r="F26" s="52"/>
      <c r="G26" s="52"/>
      <c r="H26" s="52"/>
    </row>
    <row r="27" spans="1:8" ht="21" customHeight="1" x14ac:dyDescent="0.25">
      <c r="A27" s="56" t="s">
        <v>350</v>
      </c>
      <c r="B27" s="125" t="s">
        <v>280</v>
      </c>
      <c r="C27" s="126"/>
      <c r="D27" s="57" t="s">
        <v>269</v>
      </c>
      <c r="E27" s="58" t="s">
        <v>351</v>
      </c>
      <c r="F27" s="52"/>
      <c r="G27" s="52" t="s">
        <v>349</v>
      </c>
      <c r="H27" s="52" t="s">
        <v>349</v>
      </c>
    </row>
    <row r="28" spans="1:8" ht="21" customHeight="1" x14ac:dyDescent="0.25">
      <c r="A28" s="56" t="s">
        <v>352</v>
      </c>
      <c r="B28" s="125" t="s">
        <v>285</v>
      </c>
      <c r="C28" s="126"/>
      <c r="D28" s="57" t="s">
        <v>269</v>
      </c>
      <c r="E28" s="58" t="s">
        <v>353</v>
      </c>
      <c r="F28" s="52"/>
      <c r="G28" s="52"/>
      <c r="H28" s="52"/>
    </row>
    <row r="29" spans="1:8" ht="21" customHeight="1" x14ac:dyDescent="0.25">
      <c r="A29" s="56" t="s">
        <v>354</v>
      </c>
      <c r="B29" s="125" t="s">
        <v>290</v>
      </c>
      <c r="C29" s="126"/>
      <c r="D29" s="57" t="s">
        <v>269</v>
      </c>
      <c r="E29" s="58" t="s">
        <v>355</v>
      </c>
      <c r="F29" s="52"/>
      <c r="G29" s="52"/>
      <c r="H29" s="52"/>
    </row>
    <row r="30" spans="1:8" ht="21" customHeight="1" x14ac:dyDescent="0.25">
      <c r="A30" s="56" t="s">
        <v>356</v>
      </c>
      <c r="B30" s="125" t="s">
        <v>295</v>
      </c>
      <c r="C30" s="126"/>
      <c r="D30" s="57"/>
      <c r="E30" s="58"/>
      <c r="F30" s="52"/>
      <c r="G30" s="52"/>
      <c r="H30" s="52"/>
    </row>
    <row r="31" spans="1:8" ht="21" customHeight="1" x14ac:dyDescent="0.25">
      <c r="A31" s="56" t="s">
        <v>357</v>
      </c>
      <c r="B31" s="125" t="s">
        <v>297</v>
      </c>
      <c r="C31" s="126"/>
      <c r="D31" s="57" t="s">
        <v>269</v>
      </c>
      <c r="E31" s="58" t="s">
        <v>358</v>
      </c>
      <c r="F31" s="52"/>
      <c r="G31" s="52" t="s">
        <v>359</v>
      </c>
      <c r="H31" s="52" t="s">
        <v>359</v>
      </c>
    </row>
    <row r="32" spans="1:8" ht="21" customHeight="1" x14ac:dyDescent="0.25">
      <c r="A32" s="56" t="s">
        <v>360</v>
      </c>
      <c r="B32" s="125" t="s">
        <v>302</v>
      </c>
      <c r="C32" s="126"/>
      <c r="D32" s="57" t="s">
        <v>269</v>
      </c>
      <c r="E32" s="58" t="s">
        <v>361</v>
      </c>
      <c r="F32" s="52"/>
      <c r="G32" s="52" t="s">
        <v>362</v>
      </c>
      <c r="H32" s="52" t="s">
        <v>362</v>
      </c>
    </row>
    <row r="33" spans="1:8" ht="21" customHeight="1" x14ac:dyDescent="0.25">
      <c r="A33" s="56" t="s">
        <v>363</v>
      </c>
      <c r="B33" s="125" t="s">
        <v>307</v>
      </c>
      <c r="C33" s="126"/>
      <c r="D33" s="57" t="s">
        <v>269</v>
      </c>
      <c r="E33" s="58" t="s">
        <v>364</v>
      </c>
      <c r="F33" s="52"/>
      <c r="G33" s="52"/>
      <c r="H33" s="52"/>
    </row>
    <row r="34" spans="1:8" ht="21" customHeight="1" x14ac:dyDescent="0.25">
      <c r="A34" s="60" t="s">
        <v>365</v>
      </c>
      <c r="B34" s="145" t="s">
        <v>312</v>
      </c>
      <c r="C34" s="146"/>
      <c r="D34" s="61" t="s">
        <v>269</v>
      </c>
      <c r="E34" s="62" t="s">
        <v>366</v>
      </c>
      <c r="F34" s="52"/>
      <c r="G34" s="52" t="s">
        <v>367</v>
      </c>
      <c r="H34" s="52" t="s">
        <v>367</v>
      </c>
    </row>
    <row r="35" spans="1:8" x14ac:dyDescent="0.25">
      <c r="A35" s="46"/>
      <c r="B35" s="46"/>
      <c r="C35" s="46"/>
      <c r="D35" s="46"/>
      <c r="E35" s="46"/>
      <c r="F35" s="46"/>
      <c r="G35" s="46"/>
      <c r="H35" s="46"/>
    </row>
    <row r="36" spans="1:8" x14ac:dyDescent="0.25">
      <c r="A36" s="46"/>
      <c r="B36" s="46"/>
      <c r="C36" s="46"/>
      <c r="D36" s="46"/>
      <c r="E36" s="46"/>
      <c r="F36" s="147"/>
      <c r="G36" s="147"/>
      <c r="H36" s="147"/>
    </row>
    <row r="37" spans="1:8" x14ac:dyDescent="0.25">
      <c r="A37" s="46"/>
      <c r="B37" s="144"/>
      <c r="C37" s="144"/>
      <c r="D37" s="46"/>
      <c r="E37" s="46"/>
      <c r="F37" s="143"/>
      <c r="G37" s="143"/>
      <c r="H37" s="143"/>
    </row>
    <row r="38" spans="1:8" x14ac:dyDescent="0.25">
      <c r="A38" s="46"/>
      <c r="B38" s="46"/>
      <c r="C38" s="46"/>
      <c r="D38" s="46"/>
      <c r="E38" s="46"/>
      <c r="F38" s="144"/>
      <c r="G38" s="144"/>
      <c r="H38" s="144"/>
    </row>
    <row r="39" spans="1:8" x14ac:dyDescent="0.25">
      <c r="A39" s="46"/>
      <c r="B39" s="46"/>
      <c r="C39" s="46"/>
      <c r="D39" s="46"/>
      <c r="E39" s="46"/>
      <c r="F39" s="46"/>
      <c r="G39" s="46"/>
      <c r="H39" s="46"/>
    </row>
  </sheetData>
  <mergeCells count="42">
    <mergeCell ref="F37:H37"/>
    <mergeCell ref="F38:H38"/>
    <mergeCell ref="B28:C28"/>
    <mergeCell ref="B29:C29"/>
    <mergeCell ref="B30:C30"/>
    <mergeCell ref="B31:C31"/>
    <mergeCell ref="B32:C32"/>
    <mergeCell ref="B33:C33"/>
    <mergeCell ref="B34:C34"/>
    <mergeCell ref="F36:H36"/>
    <mergeCell ref="B37:C37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A1:A2"/>
    <mergeCell ref="B1:C2"/>
    <mergeCell ref="B6:C6"/>
    <mergeCell ref="B7:C7"/>
    <mergeCell ref="B8:C8"/>
    <mergeCell ref="B3:C3"/>
    <mergeCell ref="G1:H1"/>
    <mergeCell ref="B11:C11"/>
    <mergeCell ref="B12:C12"/>
    <mergeCell ref="E1:E2"/>
    <mergeCell ref="B15:C15"/>
    <mergeCell ref="B4:C4"/>
    <mergeCell ref="B5:C5"/>
    <mergeCell ref="D1:D2"/>
    <mergeCell ref="F1:F2"/>
    <mergeCell ref="B13:C13"/>
    <mergeCell ref="B14:C14"/>
    <mergeCell ref="B9:C9"/>
    <mergeCell ref="B10:C10"/>
  </mergeCells>
  <pageMargins left="0.70866141732283472" right="0.44791666666666669" top="0.74803149606299213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Truong, Lop</vt:lpstr>
      <vt:lpstr>Tre</vt:lpstr>
      <vt:lpstr>Doi ngu</vt:lpstr>
      <vt:lpstr>p hoc</vt:lpstr>
      <vt:lpstr>Ngan sach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Ha_Ga</dc:creator>
  <cp:lastModifiedBy>Admin</cp:lastModifiedBy>
  <cp:lastPrinted>2022-11-22T09:27:00Z</cp:lastPrinted>
  <dcterms:created xsi:type="dcterms:W3CDTF">2017-09-21T01:20:14Z</dcterms:created>
  <dcterms:modified xsi:type="dcterms:W3CDTF">2022-11-22T11:02:57Z</dcterms:modified>
</cp:coreProperties>
</file>